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4TO TRIMESTRE\4to Trimestre Digital\"/>
    </mc:Choice>
  </mc:AlternateContent>
  <xr:revisionPtr revIDLastSave="0" documentId="13_ncr:1_{2E4C2EF2-4EA9-4C53-9221-49CE46F4B35C}" xr6:coauthVersionLast="45" xr6:coauthVersionMax="45" xr10:uidLastSave="{00000000-0000-0000-0000-000000000000}"/>
  <bookViews>
    <workbookView xWindow="-120" yWindow="-120" windowWidth="29040" windowHeight="15840" tabRatio="863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ACT!$A$1:$E$220</definedName>
    <definedName name="_xlnm.Print_Area" localSheetId="11">Memoria!$A$1:$F$47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62" l="1"/>
  <c r="C28" i="62"/>
  <c r="D46" i="62" l="1"/>
  <c r="C186" i="60"/>
  <c r="C185" i="60" s="1"/>
  <c r="G103" i="59" l="1"/>
  <c r="E103" i="59"/>
  <c r="D103" i="59"/>
  <c r="C15" i="62" l="1"/>
  <c r="C8" i="60" l="1"/>
  <c r="C73" i="60"/>
  <c r="D193" i="60"/>
  <c r="D191" i="60"/>
  <c r="D177" i="60"/>
  <c r="D178" i="60"/>
  <c r="D179" i="60"/>
  <c r="D180" i="60"/>
  <c r="D181" i="60"/>
  <c r="D182" i="60"/>
  <c r="D183" i="60"/>
  <c r="D184" i="60"/>
  <c r="D185" i="60"/>
  <c r="D186" i="60"/>
  <c r="D187" i="60"/>
  <c r="D188" i="60"/>
  <c r="D189" i="60"/>
  <c r="D190" i="60"/>
  <c r="D192" i="60"/>
  <c r="D194" i="60"/>
  <c r="D195" i="60"/>
  <c r="D196" i="60"/>
  <c r="D100" i="60"/>
  <c r="D101" i="60"/>
  <c r="D102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213" i="60"/>
  <c r="D214" i="60"/>
  <c r="D215" i="60"/>
  <c r="D216" i="60"/>
  <c r="D217" i="60"/>
  <c r="D218" i="60"/>
  <c r="D219" i="60"/>
  <c r="D220" i="60"/>
  <c r="D99" i="60"/>
  <c r="C30" i="64" l="1"/>
  <c r="C7" i="64"/>
  <c r="C15" i="63"/>
  <c r="C7" i="63"/>
  <c r="C20" i="63" s="1"/>
  <c r="D98" i="60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1" s="1"/>
  <c r="E2" i="62"/>
  <c r="E2" i="61"/>
  <c r="E1" i="61"/>
  <c r="E14" i="59"/>
  <c r="F14" i="59"/>
  <c r="G14" i="59" s="1"/>
  <c r="E3" i="61" l="1"/>
  <c r="C39" i="64"/>
  <c r="A3" i="61"/>
  <c r="A3" i="62"/>
  <c r="A1" i="60"/>
  <c r="A1" i="62"/>
</calcChain>
</file>

<file path=xl/sharedStrings.xml><?xml version="1.0" encoding="utf-8"?>
<sst xmlns="http://schemas.openxmlformats.org/spreadsheetml/2006/main" count="908" uniqueCount="645">
  <si>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</si>
  <si>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</si>
  <si>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</si>
  <si>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</si>
  <si>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</si>
  <si>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</si>
  <si>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</si>
  <si>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</si>
  <si>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</si>
  <si>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</si>
  <si>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</si>
  <si>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</si>
  <si>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</si>
  <si>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</si>
  <si>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</si>
  <si>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</si>
  <si>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</si>
  <si>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</si>
  <si>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</si>
  <si>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</si>
  <si>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</si>
  <si>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</si>
  <si>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</si>
  <si>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</si>
  <si>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</si>
  <si>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</si>
  <si>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</si>
  <si>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</si>
  <si>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</si>
  <si>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</si>
  <si>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</si>
  <si>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</si>
  <si>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</si>
  <si>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</si>
  <si>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</si>
  <si>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</si>
  <si>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</si>
  <si>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</si>
  <si>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</si>
  <si>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</si>
  <si>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</si>
  <si>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</si>
  <si>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</si>
  <si>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</si>
  <si>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</si>
  <si>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</si>
  <si>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</si>
  <si>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</si>
  <si>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</si>
  <si>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</si>
  <si>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</si>
  <si>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</si>
  <si>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</si>
  <si>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</si>
  <si>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</si>
  <si>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</si>
  <si>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</si>
  <si>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</si>
  <si>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</si>
  <si>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</si>
  <si>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</si>
  <si>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</si>
  <si>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</si>
  <si>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</si>
  <si>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</si>
  <si>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</si>
  <si>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</si>
  <si>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</si>
  <si>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</si>
  <si>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</si>
  <si>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</si>
  <si>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</si>
  <si>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</si>
  <si>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</si>
  <si>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</si>
  <si>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</si>
  <si>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</si>
  <si>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</si>
  <si>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</si>
  <si>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</si>
  <si>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</si>
  <si>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</si>
  <si>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</si>
  <si>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</si>
  <si>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</si>
  <si>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</si>
  <si>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</si>
  <si>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</si>
  <si>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</si>
  <si>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</si>
  <si>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</si>
  <si>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</si>
  <si>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</si>
  <si>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</si>
  <si>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</si>
  <si>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</si>
  <si>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</si>
  <si>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</si>
  <si>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</si>
  <si>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</si>
  <si>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</si>
  <si>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</si>
  <si>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</si>
  <si>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</si>
  <si>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</si>
  <si>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</si>
  <si>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</si>
  <si>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</si>
  <si>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</si>
  <si>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</si>
  <si>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</si>
  <si>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</si>
  <si>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</si>
  <si>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</si>
  <si>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</si>
  <si>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</si>
  <si>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</si>
  <si>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</si>
  <si>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</si>
  <si>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</si>
  <si>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</si>
  <si>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</si>
  <si>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</si>
  <si>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</si>
  <si>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</si>
  <si>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</si>
  <si>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</si>
  <si>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</si>
  <si>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</si>
  <si>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</si>
  <si>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</si>
  <si>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</si>
  <si>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</si>
  <si>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</si>
  <si>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</si>
  <si>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</si>
  <si>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</si>
  <si>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</si>
  <si>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</si>
  <si>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</si>
  <si>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</si>
  <si>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</si>
  <si>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</si>
  <si>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</si>
  <si>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</si>
  <si>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</si>
  <si>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</si>
  <si>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</si>
  <si>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</si>
  <si>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</si>
  <si>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</si>
  <si>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</si>
  <si>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</si>
  <si>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</si>
  <si>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</si>
  <si>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</si>
  <si>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</si>
  <si>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</si>
  <si>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</si>
  <si>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</si>
  <si>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</si>
  <si>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</si>
  <si>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</si>
  <si>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</si>
  <si>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</si>
  <si>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</si>
  <si>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</si>
  <si>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</si>
  <si>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</si>
  <si>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</si>
  <si>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</si>
  <si>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</si>
  <si>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</si>
  <si>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</si>
  <si>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</si>
  <si>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</si>
  <si>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</si>
  <si>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</si>
  <si>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</si>
  <si>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</si>
  <si>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</si>
  <si>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</si>
  <si>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</si>
  <si>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</si>
  <si>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</si>
  <si>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</si>
  <si>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</si>
  <si>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</si>
  <si>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</si>
  <si>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</si>
  <si>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</si>
  <si>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</si>
  <si>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</si>
  <si>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</si>
  <si>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</si>
  <si>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</si>
  <si>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</si>
  <si>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</si>
  <si>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</si>
  <si>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</si>
  <si>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</si>
  <si>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</si>
  <si>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</si>
  <si>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</si>
  <si>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</si>
  <si>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</si>
  <si>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</si>
  <si>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</si>
  <si>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</si>
  <si>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</si>
  <si>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</si>
  <si>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</si>
  <si>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</si>
  <si>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</si>
  <si>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</si>
  <si>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</si>
  <si>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</si>
  <si>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</si>
  <si>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</si>
  <si>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</si>
  <si>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</si>
  <si>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</si>
  <si>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</si>
  <si>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</si>
  <si>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</si>
  <si>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</si>
  <si>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</si>
  <si>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</si>
  <si>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</si>
  <si>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</si>
  <si>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</si>
  <si>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</si>
  <si>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</si>
  <si>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</si>
  <si>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</si>
  <si>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</si>
  <si>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</si>
  <si>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</si>
  <si>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</si>
  <si>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</si>
  <si>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</si>
  <si>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</si>
  <si>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</si>
  <si>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</si>
  <si>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</si>
  <si>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</si>
  <si>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</si>
  <si>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</si>
  <si>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</si>
  <si>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</si>
  <si>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</si>
  <si>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</si>
  <si>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</si>
  <si>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</si>
  <si>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</si>
  <si>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</si>
  <si>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</si>
  <si>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</si>
  <si>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</si>
  <si>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</si>
  <si>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</si>
  <si>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</si>
  <si>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</si>
  <si>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</si>
  <si>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</si>
  <si>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</si>
  <si>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</si>
  <si>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</si>
  <si>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</si>
  <si>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</si>
  <si>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</si>
  <si>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</si>
  <si>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</si>
  <si>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</si>
  <si>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</si>
  <si>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</si>
  <si>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</si>
  <si>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</si>
  <si>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</si>
  <si>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</si>
  <si>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</si>
  <si>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</si>
  <si>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</si>
  <si>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</si>
  <si>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</si>
  <si>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</si>
  <si>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</si>
  <si>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</si>
  <si>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</si>
  <si>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</si>
  <si>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</si>
  <si>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</si>
  <si>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</si>
  <si>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</si>
  <si>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</si>
  <si>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</si>
  <si>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</si>
  <si>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</si>
  <si>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</si>
  <si>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</si>
  <si>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</si>
  <si>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</si>
  <si>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</si>
  <si>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</si>
  <si>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</si>
  <si>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</si>
  <si>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</si>
  <si>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</si>
  <si>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</si>
  <si>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</si>
  <si>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</si>
  <si>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</si>
  <si>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</si>
  <si>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</si>
  <si>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</si>
  <si>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</si>
  <si>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</si>
  <si>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</si>
  <si>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</si>
  <si>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</si>
  <si>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</si>
  <si>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</si>
  <si>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</si>
  <si>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</si>
  <si>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</si>
  <si>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</si>
  <si>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</si>
  <si>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</si>
  <si>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</si>
  <si>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</si>
  <si>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</si>
  <si>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</si>
  <si>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</si>
  <si>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</si>
  <si>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</si>
  <si>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</si>
  <si>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</si>
  <si>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</si>
  <si>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</si>
  <si>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</si>
  <si>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</si>
  <si>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</si>
  <si>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</si>
  <si>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</si>
  <si>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</si>
  <si>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</si>
  <si>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</si>
  <si>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</si>
  <si>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</si>
  <si>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</si>
  <si>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</si>
  <si>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</si>
  <si>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</si>
  <si>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</si>
  <si>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</si>
  <si>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</si>
  <si>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</si>
  <si>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</si>
  <si>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</si>
  <si>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</si>
  <si>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</si>
  <si>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</si>
  <si>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</si>
  <si>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</si>
  <si>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</si>
  <si>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</si>
  <si>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</si>
  <si>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</si>
  <si>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</si>
  <si>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</si>
  <si>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</si>
  <si>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</si>
  <si>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</si>
  <si>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</si>
  <si>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</si>
  <si>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</si>
  <si>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</si>
  <si>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</si>
  <si>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</si>
  <si>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</si>
  <si>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</si>
  <si>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</si>
  <si>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</si>
  <si>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</si>
  <si>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</si>
  <si>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</si>
  <si>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</si>
  <si>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</si>
  <si>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</si>
  <si>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</si>
  <si>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</si>
  <si>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</si>
  <si>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</si>
  <si>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</si>
  <si>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</si>
  <si>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</si>
  <si>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</si>
  <si>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</si>
  <si>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</si>
  <si>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</si>
  <si>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</si>
  <si>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</si>
  <si>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</si>
  <si>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</si>
  <si>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</si>
  <si>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</si>
  <si>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</si>
  <si>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</si>
  <si>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</si>
  <si>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</si>
  <si>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</si>
  <si>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</si>
  <si>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</si>
  <si>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</si>
  <si>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</si>
  <si>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</si>
  <si>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</si>
  <si>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</si>
  <si>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</si>
  <si>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</si>
  <si>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</si>
  <si>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</si>
  <si>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</si>
  <si>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</si>
  <si>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</si>
  <si>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</si>
  <si>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</si>
  <si>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</si>
  <si>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</si>
  <si>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</si>
  <si>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</si>
  <si>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</si>
  <si>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</si>
  <si>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</si>
  <si>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</si>
  <si>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</si>
  <si>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</si>
  <si>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</si>
  <si>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</si>
  <si>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</si>
  <si>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</si>
  <si>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</si>
  <si>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</si>
  <si>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</si>
  <si>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</si>
  <si>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</si>
  <si>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</si>
  <si>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</si>
  <si>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</si>
  <si>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</si>
  <si>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</si>
  <si>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</si>
  <si>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</si>
  <si>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</si>
  <si>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</si>
  <si>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</si>
  <si>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</si>
  <si>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</si>
  <si>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</si>
  <si>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</si>
  <si>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</si>
  <si>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</si>
  <si>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</si>
  <si>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</si>
  <si>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</si>
  <si>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</si>
  <si>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</si>
  <si>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</si>
  <si>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</si>
  <si>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</si>
  <si>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</si>
  <si>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</si>
  <si>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</si>
  <si>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</si>
  <si>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</si>
  <si>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</si>
  <si>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</si>
  <si>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</si>
  <si>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</si>
  <si>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</si>
  <si>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</si>
  <si>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</si>
  <si>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</si>
  <si>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</si>
  <si>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</si>
  <si>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</si>
  <si>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</si>
  <si>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</si>
  <si>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</si>
  <si>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</si>
  <si>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</si>
  <si>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</si>
  <si>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</si>
  <si>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</si>
  <si>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</si>
  <si>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</si>
  <si>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</si>
  <si>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</si>
  <si>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</si>
  <si>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</si>
  <si>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</si>
  <si>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</si>
  <si>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</si>
  <si>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</si>
  <si>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</si>
  <si>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</si>
  <si>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</si>
  <si>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</si>
  <si>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</si>
  <si>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</si>
  <si>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</si>
  <si>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</si>
  <si>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</si>
  <si>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</si>
  <si>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</si>
  <si>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</si>
  <si>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</si>
  <si>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</si>
  <si>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</si>
  <si>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</si>
  <si>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</si>
  <si>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</si>
  <si>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</si>
  <si>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</si>
  <si>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</si>
  <si>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</si>
  <si>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</si>
  <si>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</si>
  <si>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</si>
  <si>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</si>
  <si>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</si>
  <si>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</si>
  <si>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</si>
  <si>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</si>
  <si>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</si>
  <si>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</si>
  <si>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</si>
  <si>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</si>
  <si>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</si>
  <si>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</si>
  <si>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</si>
  <si>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</si>
  <si>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</si>
  <si>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</si>
  <si>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</si>
  <si>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</si>
  <si>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</si>
  <si>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</si>
  <si>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</si>
  <si>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</si>
  <si>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</si>
  <si>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</si>
  <si>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</si>
  <si>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</si>
  <si>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</si>
  <si>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</si>
  <si>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</si>
  <si>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</si>
  <si>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</si>
  <si>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</si>
  <si>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</si>
  <si>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</si>
  <si>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</si>
  <si>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</si>
  <si>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</si>
  <si>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</si>
  <si>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</si>
  <si>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</si>
  <si>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</si>
  <si>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</si>
  <si>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</si>
  <si>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</si>
  <si>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</si>
  <si>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</si>
  <si>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</si>
  <si>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</si>
  <si>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</si>
  <si>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</si>
  <si>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</si>
  <si>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</si>
  <si>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</si>
  <si>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</si>
  <si>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</si>
  <si>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</si>
  <si>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</si>
  <si>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</si>
  <si>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</si>
  <si>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</si>
  <si>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</si>
  <si>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</si>
  <si>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</si>
  <si>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</si>
  <si>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</si>
  <si>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</si>
  <si>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</si>
  <si>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</si>
  <si>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</si>
  <si>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</si>
  <si>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</si>
  <si>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</si>
  <si>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</si>
  <si>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</si>
  <si>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</si>
  <si>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</si>
  <si>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</si>
  <si>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</si>
  <si>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</si>
  <si>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</si>
  <si>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</si>
  <si>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</si>
  <si>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</si>
  <si>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</si>
  <si>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</si>
  <si>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</si>
  <si>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</si>
  <si>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</si>
  <si>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</si>
  <si>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</si>
  <si>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</si>
  <si>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</si>
  <si>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FIDEICOMISO DE OBRAS POR COOPERACIÓN</t>
  </si>
  <si>
    <t>Recurso invertido por la Fiduciaria diariamente</t>
  </si>
  <si>
    <t>Aportaciones Realizadas Por Los Vecinos En Cajas De La Tesorería Municipal</t>
  </si>
  <si>
    <t>Recurso de anticipos  por amortizar de contratos vigentes de obra</t>
  </si>
  <si>
    <t>Linea recta</t>
  </si>
  <si>
    <t>10% mob. y 33.30% Computo</t>
  </si>
  <si>
    <t>Pago a 15 días</t>
  </si>
  <si>
    <t>Pago según avance de obra y fondeado con aport. de cooperadores</t>
  </si>
  <si>
    <t>Se paga de forma mensual al SAT a través de la fiduciaria y a la  la Camara de forma semestral</t>
  </si>
  <si>
    <t>Recurso depósitado por contratistas pend. de entregar estimación para registro.</t>
  </si>
  <si>
    <t>Particulares</t>
  </si>
  <si>
    <t>Aportaciones para obras diversas</t>
  </si>
  <si>
    <t>Aportaciones de Obras No Iniciadas</t>
  </si>
  <si>
    <t>Recurso a devolver  a los cooperadores por obras canceladas y saldos a favor de obras terminadas</t>
  </si>
  <si>
    <t>Recurso  de aportaciones para el pago de obra de pavimentación y de gastos generales, así como recurso aplicado por el PAE pendiente de recaudar de cartera vencida..</t>
  </si>
  <si>
    <t>Recurso obtenido principalmente de las aportaciones de los vecinos de obras en proceso, deductivas a contratistas y accesorios pagados por PAE</t>
  </si>
  <si>
    <t>Recurso obtenido del Fideicomitente (Presidencia Municipal)</t>
  </si>
  <si>
    <t>Productos financieros generados por el recurso invertido en bancos.</t>
  </si>
  <si>
    <t>Municipal</t>
  </si>
  <si>
    <t>Calculo de depreciación conforme a la CONAC/ valor historico</t>
  </si>
  <si>
    <t>FIDEICOMISO DE OBRAS PPOR COOPERACIÓN</t>
  </si>
  <si>
    <t>ACREEDORA</t>
  </si>
  <si>
    <t>Correspondiente del 01 de enero  al 31 de  diciembre del 2020</t>
  </si>
  <si>
    <t>Correspondiente del 01 enero al 31 de diciembre de 2020</t>
  </si>
  <si>
    <t>Correspondiente del 01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</si>
</sst>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0" fillId="0" borderId="0" xfId="8" applyFont="1" applyFill="1" applyAlignment="1">
      <alignment horizontal="center"/>
    </xf>
    <xf numFmtId="0" fontId="20" fillId="0" borderId="0" xfId="8" applyFont="1" applyFill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9" fontId="13" fillId="0" borderId="0" xfId="14" applyFont="1"/>
    <xf numFmtId="0" fontId="13" fillId="0" borderId="0" xfId="8" applyFont="1" applyAlignment="1">
      <alignment wrapText="1"/>
    </xf>
    <xf numFmtId="0" fontId="13" fillId="0" borderId="21" xfId="8" applyFont="1" applyBorder="1"/>
    <xf numFmtId="43" fontId="13" fillId="0" borderId="0" xfId="15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21" xfId="8" applyFont="1" applyBorder="1" applyAlignment="1">
      <alignment horizontal="left" wrapText="1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" xfId="14" builtinId="5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0"/>
  <sheetViews>
    <sheetView showGridLines="0" zoomScale="160" zoomScaleNormal="160" zoomScaleSheetLayoutView="100" workbookViewId="0">
      <pane ySplit="4" topLeftCell="A5" activePane="bottomLeft" state="frozen"/>
      <selection activeCell="A14" sqref="A14:B14"/>
      <selection pane="bottomLeft" activeCell="D8" sqref="D8"/>
    </sheetView>
  </sheetViews>
  <sheetFormatPr baseColWidth="10" defaultColWidth="12.85546875" defaultRowHeight="11.25" x14ac:dyDescent="0.2"/>
  <cols>
    <col min="1" max="1" width="14.7109375" style="14" customWidth="1"/>
    <col min="2" max="2" width="75.7109375" style="14" bestFit="1" customWidth="1"/>
    <col min="3" max="16384" width="12.85546875" style="14"/>
  </cols>
  <sheetData>
    <row r="1" spans="1:4" ht="18.95" customHeight="1" x14ac:dyDescent="0.2">
      <c r="A1" s="136" t="s">
        <v>620</v>
      </c>
      <c r="B1" s="136"/>
      <c r="C1" s="37" t="s">
        <v>185</v>
      </c>
      <c r="D1" s="38">
        <v>2020</v>
      </c>
    </row>
    <row r="2" spans="1:4" ht="18.95" customHeight="1" x14ac:dyDescent="0.2">
      <c r="A2" s="137" t="s">
        <v>495</v>
      </c>
      <c r="B2" s="137"/>
      <c r="C2" s="37" t="s">
        <v>187</v>
      </c>
      <c r="D2" s="40" t="s">
        <v>188</v>
      </c>
    </row>
    <row r="3" spans="1:4" ht="18.95" customHeight="1" x14ac:dyDescent="0.2">
      <c r="A3" s="138" t="s">
        <v>642</v>
      </c>
      <c r="B3" s="138"/>
      <c r="C3" s="37" t="s">
        <v>189</v>
      </c>
      <c r="D3" s="38">
        <v>4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27"/>
    </row>
    <row r="11" spans="1:4" x14ac:dyDescent="0.2">
      <c r="A11" s="65" t="s">
        <v>5</v>
      </c>
      <c r="B11" s="66" t="s">
        <v>6</v>
      </c>
      <c r="C11" s="127"/>
    </row>
    <row r="12" spans="1:4" x14ac:dyDescent="0.2">
      <c r="A12" s="65" t="s">
        <v>133</v>
      </c>
      <c r="B12" s="66" t="s">
        <v>612</v>
      </c>
      <c r="C12" s="127"/>
    </row>
    <row r="13" spans="1:4" x14ac:dyDescent="0.2">
      <c r="A13" s="65" t="s">
        <v>7</v>
      </c>
      <c r="B13" s="66" t="s">
        <v>608</v>
      </c>
      <c r="C13" s="127"/>
    </row>
    <row r="14" spans="1:4" x14ac:dyDescent="0.2">
      <c r="A14" s="65" t="s">
        <v>8</v>
      </c>
      <c r="B14" s="66" t="s">
        <v>132</v>
      </c>
      <c r="C14" s="127"/>
    </row>
    <row r="15" spans="1:4" x14ac:dyDescent="0.2">
      <c r="A15" s="65" t="s">
        <v>9</v>
      </c>
      <c r="B15" s="66" t="s">
        <v>10</v>
      </c>
      <c r="C15" s="127"/>
    </row>
    <row r="16" spans="1:4" x14ac:dyDescent="0.2">
      <c r="A16" s="65" t="s">
        <v>11</v>
      </c>
      <c r="B16" s="66" t="s">
        <v>12</v>
      </c>
      <c r="C16" s="127"/>
    </row>
    <row r="17" spans="1:3" x14ac:dyDescent="0.2">
      <c r="A17" s="65" t="s">
        <v>13</v>
      </c>
      <c r="B17" s="66" t="s">
        <v>14</v>
      </c>
      <c r="C17" s="127"/>
    </row>
    <row r="18" spans="1:3" x14ac:dyDescent="0.2">
      <c r="A18" s="65" t="s">
        <v>15</v>
      </c>
      <c r="B18" s="66" t="s">
        <v>16</v>
      </c>
      <c r="C18" s="127"/>
    </row>
    <row r="19" spans="1:3" x14ac:dyDescent="0.2">
      <c r="A19" s="65" t="s">
        <v>17</v>
      </c>
      <c r="B19" s="66" t="s">
        <v>609</v>
      </c>
      <c r="C19" s="127"/>
    </row>
    <row r="20" spans="1:3" x14ac:dyDescent="0.2">
      <c r="A20" s="65" t="s">
        <v>18</v>
      </c>
      <c r="B20" s="66" t="s">
        <v>19</v>
      </c>
      <c r="C20" s="127"/>
    </row>
    <row r="21" spans="1:3" x14ac:dyDescent="0.2">
      <c r="A21" s="65" t="s">
        <v>20</v>
      </c>
      <c r="B21" s="66" t="s">
        <v>174</v>
      </c>
      <c r="C21" s="127"/>
    </row>
    <row r="22" spans="1:3" x14ac:dyDescent="0.2">
      <c r="A22" s="65" t="s">
        <v>21</v>
      </c>
      <c r="B22" s="66" t="s">
        <v>22</v>
      </c>
      <c r="C22" s="127"/>
    </row>
    <row r="23" spans="1:3" x14ac:dyDescent="0.2">
      <c r="A23" s="65" t="s">
        <v>580</v>
      </c>
      <c r="B23" s="66" t="s">
        <v>299</v>
      </c>
      <c r="C23" s="127"/>
    </row>
    <row r="24" spans="1:3" x14ac:dyDescent="0.2">
      <c r="A24" s="65" t="s">
        <v>581</v>
      </c>
      <c r="B24" s="66" t="s">
        <v>583</v>
      </c>
      <c r="C24" s="127"/>
    </row>
    <row r="25" spans="1:3" x14ac:dyDescent="0.2">
      <c r="A25" s="65" t="s">
        <v>582</v>
      </c>
      <c r="B25" s="66" t="s">
        <v>336</v>
      </c>
      <c r="C25" s="127"/>
    </row>
    <row r="26" spans="1:3" x14ac:dyDescent="0.2">
      <c r="A26" s="65" t="s">
        <v>584</v>
      </c>
      <c r="B26" s="66" t="s">
        <v>353</v>
      </c>
      <c r="C26" s="127"/>
    </row>
    <row r="27" spans="1:3" x14ac:dyDescent="0.2">
      <c r="A27" s="65" t="s">
        <v>23</v>
      </c>
      <c r="B27" s="66" t="s">
        <v>24</v>
      </c>
      <c r="C27" s="127"/>
    </row>
    <row r="28" spans="1:3" x14ac:dyDescent="0.2">
      <c r="A28" s="65" t="s">
        <v>25</v>
      </c>
      <c r="B28" s="66" t="s">
        <v>26</v>
      </c>
      <c r="C28" s="127"/>
    </row>
    <row r="29" spans="1:3" x14ac:dyDescent="0.2">
      <c r="A29" s="65" t="s">
        <v>27</v>
      </c>
      <c r="B29" s="66" t="s">
        <v>28</v>
      </c>
      <c r="C29" s="127"/>
    </row>
    <row r="30" spans="1:3" x14ac:dyDescent="0.2">
      <c r="A30" s="65" t="s">
        <v>29</v>
      </c>
      <c r="B30" s="66" t="s">
        <v>30</v>
      </c>
      <c r="C30" s="127"/>
    </row>
    <row r="31" spans="1:3" x14ac:dyDescent="0.2">
      <c r="A31" s="65" t="s">
        <v>76</v>
      </c>
      <c r="B31" s="66" t="s">
        <v>77</v>
      </c>
      <c r="C31" s="127"/>
    </row>
    <row r="32" spans="1:3" x14ac:dyDescent="0.2">
      <c r="A32" s="17"/>
      <c r="B32" s="20"/>
      <c r="C32" s="127"/>
    </row>
    <row r="33" spans="1:3" x14ac:dyDescent="0.2">
      <c r="A33" s="17"/>
      <c r="B33" s="19"/>
      <c r="C33" s="127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zoomScale="170" zoomScaleNormal="170" workbookViewId="0">
      <selection activeCell="F14" sqref="F14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43" t="s">
        <v>640</v>
      </c>
      <c r="B1" s="144"/>
      <c r="C1" s="145"/>
    </row>
    <row r="2" spans="1:3" s="59" customFormat="1" ht="18" customHeight="1" x14ac:dyDescent="0.25">
      <c r="A2" s="146" t="s">
        <v>492</v>
      </c>
      <c r="B2" s="147"/>
      <c r="C2" s="148"/>
    </row>
    <row r="3" spans="1:3" s="59" customFormat="1" ht="18" customHeight="1" x14ac:dyDescent="0.25">
      <c r="A3" s="146" t="s">
        <v>643</v>
      </c>
      <c r="B3" s="147"/>
      <c r="C3" s="148"/>
    </row>
    <row r="4" spans="1:3" s="61" customFormat="1" ht="18" customHeight="1" x14ac:dyDescent="0.2">
      <c r="A4" s="149" t="s">
        <v>488</v>
      </c>
      <c r="B4" s="150"/>
      <c r="C4" s="151"/>
    </row>
    <row r="5" spans="1:3" x14ac:dyDescent="0.2">
      <c r="A5" s="76" t="s">
        <v>528</v>
      </c>
      <c r="B5" s="76"/>
      <c r="C5" s="77">
        <v>16392711.08</v>
      </c>
    </row>
    <row r="6" spans="1:3" x14ac:dyDescent="0.2">
      <c r="A6" s="78"/>
      <c r="B6" s="79"/>
      <c r="C6" s="80"/>
    </row>
    <row r="7" spans="1:3" x14ac:dyDescent="0.2">
      <c r="A7" s="89" t="s">
        <v>529</v>
      </c>
      <c r="B7" s="89"/>
      <c r="C7" s="81">
        <f>SUM(C8:C13)</f>
        <v>0</v>
      </c>
    </row>
    <row r="8" spans="1:3" x14ac:dyDescent="0.2">
      <c r="A8" s="97" t="s">
        <v>530</v>
      </c>
      <c r="B8" s="96" t="s">
        <v>337</v>
      </c>
      <c r="C8" s="82">
        <v>0</v>
      </c>
    </row>
    <row r="9" spans="1:3" x14ac:dyDescent="0.2">
      <c r="A9" s="83" t="s">
        <v>531</v>
      </c>
      <c r="B9" s="84" t="s">
        <v>540</v>
      </c>
      <c r="C9" s="82">
        <v>0</v>
      </c>
    </row>
    <row r="10" spans="1:3" x14ac:dyDescent="0.2">
      <c r="A10" s="83" t="s">
        <v>532</v>
      </c>
      <c r="B10" s="84" t="s">
        <v>345</v>
      </c>
      <c r="C10" s="82">
        <v>0</v>
      </c>
    </row>
    <row r="11" spans="1:3" x14ac:dyDescent="0.2">
      <c r="A11" s="83" t="s">
        <v>533</v>
      </c>
      <c r="B11" s="84" t="s">
        <v>346</v>
      </c>
      <c r="C11" s="82">
        <v>0</v>
      </c>
    </row>
    <row r="12" spans="1:3" x14ac:dyDescent="0.2">
      <c r="A12" s="83" t="s">
        <v>534</v>
      </c>
      <c r="B12" s="84" t="s">
        <v>347</v>
      </c>
      <c r="C12" s="82">
        <v>0</v>
      </c>
    </row>
    <row r="13" spans="1:3" x14ac:dyDescent="0.2">
      <c r="A13" s="85" t="s">
        <v>535</v>
      </c>
      <c r="B13" s="86" t="s">
        <v>536</v>
      </c>
      <c r="C13" s="82">
        <v>0</v>
      </c>
    </row>
    <row r="14" spans="1:3" x14ac:dyDescent="0.2">
      <c r="A14" s="78"/>
      <c r="B14" s="87"/>
      <c r="C14" s="88"/>
    </row>
    <row r="15" spans="1:3" x14ac:dyDescent="0.2">
      <c r="A15" s="89" t="s">
        <v>83</v>
      </c>
      <c r="B15" s="79"/>
      <c r="C15" s="81">
        <f>SUM(C16:C18)</f>
        <v>0</v>
      </c>
    </row>
    <row r="16" spans="1:3" x14ac:dyDescent="0.2">
      <c r="A16" s="90">
        <v>3.1</v>
      </c>
      <c r="B16" s="84" t="s">
        <v>539</v>
      </c>
      <c r="C16" s="82">
        <v>0</v>
      </c>
    </row>
    <row r="17" spans="1:3" x14ac:dyDescent="0.2">
      <c r="A17" s="91">
        <v>3.2</v>
      </c>
      <c r="B17" s="84" t="s">
        <v>537</v>
      </c>
      <c r="C17" s="82">
        <v>0</v>
      </c>
    </row>
    <row r="18" spans="1:3" x14ac:dyDescent="0.2">
      <c r="A18" s="91">
        <v>3.3</v>
      </c>
      <c r="B18" s="86" t="s">
        <v>538</v>
      </c>
      <c r="C18" s="92">
        <v>0</v>
      </c>
    </row>
    <row r="19" spans="1:3" x14ac:dyDescent="0.2">
      <c r="A19" s="78"/>
      <c r="B19" s="93"/>
      <c r="C19" s="94"/>
    </row>
    <row r="20" spans="1:3" x14ac:dyDescent="0.2">
      <c r="A20" s="95" t="s">
        <v>82</v>
      </c>
      <c r="B20" s="95"/>
      <c r="C20" s="77">
        <f>C5+C7-C15</f>
        <v>16392711.08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zoomScale="170" zoomScaleNormal="170" workbookViewId="0">
      <selection activeCell="C11" sqref="C11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52" t="s">
        <v>620</v>
      </c>
      <c r="B1" s="153"/>
      <c r="C1" s="154"/>
    </row>
    <row r="2" spans="1:3" s="62" customFormat="1" ht="18.95" customHeight="1" x14ac:dyDescent="0.25">
      <c r="A2" s="155" t="s">
        <v>493</v>
      </c>
      <c r="B2" s="156"/>
      <c r="C2" s="157"/>
    </row>
    <row r="3" spans="1:3" s="62" customFormat="1" ht="18.95" customHeight="1" x14ac:dyDescent="0.25">
      <c r="A3" s="155" t="s">
        <v>644</v>
      </c>
      <c r="B3" s="156"/>
      <c r="C3" s="157"/>
    </row>
    <row r="4" spans="1:3" x14ac:dyDescent="0.2">
      <c r="A4" s="149" t="s">
        <v>488</v>
      </c>
      <c r="B4" s="150"/>
      <c r="C4" s="151"/>
    </row>
    <row r="5" spans="1:3" x14ac:dyDescent="0.2">
      <c r="A5" s="106" t="s">
        <v>541</v>
      </c>
      <c r="B5" s="76"/>
      <c r="C5" s="99">
        <v>13601193.68</v>
      </c>
    </row>
    <row r="6" spans="1:3" x14ac:dyDescent="0.2">
      <c r="A6" s="100"/>
      <c r="B6" s="79"/>
      <c r="C6" s="101"/>
    </row>
    <row r="7" spans="1:3" x14ac:dyDescent="0.2">
      <c r="A7" s="89" t="s">
        <v>542</v>
      </c>
      <c r="B7" s="102"/>
      <c r="C7" s="81">
        <f>SUM(C8:C28)</f>
        <v>147320</v>
      </c>
    </row>
    <row r="8" spans="1:3" x14ac:dyDescent="0.2">
      <c r="A8" s="107">
        <v>2.1</v>
      </c>
      <c r="B8" s="108" t="s">
        <v>365</v>
      </c>
      <c r="C8" s="109">
        <v>0</v>
      </c>
    </row>
    <row r="9" spans="1:3" x14ac:dyDescent="0.2">
      <c r="A9" s="107">
        <v>2.2000000000000002</v>
      </c>
      <c r="B9" s="108" t="s">
        <v>362</v>
      </c>
      <c r="C9" s="109">
        <v>0</v>
      </c>
    </row>
    <row r="10" spans="1:3" x14ac:dyDescent="0.2">
      <c r="A10" s="116">
        <v>2.2999999999999998</v>
      </c>
      <c r="B10" s="98" t="s">
        <v>231</v>
      </c>
      <c r="C10" s="109">
        <v>147320</v>
      </c>
    </row>
    <row r="11" spans="1:3" x14ac:dyDescent="0.2">
      <c r="A11" s="116">
        <v>2.4</v>
      </c>
      <c r="B11" s="98" t="s">
        <v>232</v>
      </c>
      <c r="C11" s="109">
        <v>0</v>
      </c>
    </row>
    <row r="12" spans="1:3" x14ac:dyDescent="0.2">
      <c r="A12" s="116">
        <v>2.5</v>
      </c>
      <c r="B12" s="98" t="s">
        <v>233</v>
      </c>
      <c r="C12" s="109">
        <v>0</v>
      </c>
    </row>
    <row r="13" spans="1:3" x14ac:dyDescent="0.2">
      <c r="A13" s="116">
        <v>2.6</v>
      </c>
      <c r="B13" s="98" t="s">
        <v>234</v>
      </c>
      <c r="C13" s="109">
        <v>0</v>
      </c>
    </row>
    <row r="14" spans="1:3" x14ac:dyDescent="0.2">
      <c r="A14" s="116">
        <v>2.7</v>
      </c>
      <c r="B14" s="98" t="s">
        <v>235</v>
      </c>
      <c r="C14" s="109">
        <v>0</v>
      </c>
    </row>
    <row r="15" spans="1:3" x14ac:dyDescent="0.2">
      <c r="A15" s="116">
        <v>2.8</v>
      </c>
      <c r="B15" s="98" t="s">
        <v>236</v>
      </c>
      <c r="C15" s="109">
        <v>0</v>
      </c>
    </row>
    <row r="16" spans="1:3" x14ac:dyDescent="0.2">
      <c r="A16" s="116">
        <v>2.9</v>
      </c>
      <c r="B16" s="98" t="s">
        <v>238</v>
      </c>
      <c r="C16" s="109">
        <v>0</v>
      </c>
    </row>
    <row r="17" spans="1:3" x14ac:dyDescent="0.2">
      <c r="A17" s="116" t="s">
        <v>543</v>
      </c>
      <c r="B17" s="98" t="s">
        <v>544</v>
      </c>
      <c r="C17" s="109">
        <v>0</v>
      </c>
    </row>
    <row r="18" spans="1:3" x14ac:dyDescent="0.2">
      <c r="A18" s="116" t="s">
        <v>573</v>
      </c>
      <c r="B18" s="98" t="s">
        <v>240</v>
      </c>
      <c r="C18" s="109">
        <v>0</v>
      </c>
    </row>
    <row r="19" spans="1:3" x14ac:dyDescent="0.2">
      <c r="A19" s="116" t="s">
        <v>574</v>
      </c>
      <c r="B19" s="98" t="s">
        <v>545</v>
      </c>
      <c r="C19" s="109">
        <v>0</v>
      </c>
    </row>
    <row r="20" spans="1:3" x14ac:dyDescent="0.2">
      <c r="A20" s="116" t="s">
        <v>575</v>
      </c>
      <c r="B20" s="98" t="s">
        <v>546</v>
      </c>
      <c r="C20" s="109">
        <v>0</v>
      </c>
    </row>
    <row r="21" spans="1:3" x14ac:dyDescent="0.2">
      <c r="A21" s="116" t="s">
        <v>576</v>
      </c>
      <c r="B21" s="98" t="s">
        <v>547</v>
      </c>
      <c r="C21" s="109">
        <v>0</v>
      </c>
    </row>
    <row r="22" spans="1:3" x14ac:dyDescent="0.2">
      <c r="A22" s="116" t="s">
        <v>548</v>
      </c>
      <c r="B22" s="98" t="s">
        <v>549</v>
      </c>
      <c r="C22" s="109">
        <v>0</v>
      </c>
    </row>
    <row r="23" spans="1:3" x14ac:dyDescent="0.2">
      <c r="A23" s="116" t="s">
        <v>550</v>
      </c>
      <c r="B23" s="98" t="s">
        <v>551</v>
      </c>
      <c r="C23" s="109">
        <v>0</v>
      </c>
    </row>
    <row r="24" spans="1:3" x14ac:dyDescent="0.2">
      <c r="A24" s="116" t="s">
        <v>552</v>
      </c>
      <c r="B24" s="98" t="s">
        <v>553</v>
      </c>
      <c r="C24" s="109">
        <v>0</v>
      </c>
    </row>
    <row r="25" spans="1:3" x14ac:dyDescent="0.2">
      <c r="A25" s="116" t="s">
        <v>554</v>
      </c>
      <c r="B25" s="98" t="s">
        <v>555</v>
      </c>
      <c r="C25" s="109">
        <v>0</v>
      </c>
    </row>
    <row r="26" spans="1:3" x14ac:dyDescent="0.2">
      <c r="A26" s="116" t="s">
        <v>556</v>
      </c>
      <c r="B26" s="98" t="s">
        <v>557</v>
      </c>
      <c r="C26" s="109">
        <v>0</v>
      </c>
    </row>
    <row r="27" spans="1:3" x14ac:dyDescent="0.2">
      <c r="A27" s="116" t="s">
        <v>558</v>
      </c>
      <c r="B27" s="98" t="s">
        <v>559</v>
      </c>
      <c r="C27" s="109">
        <v>0</v>
      </c>
    </row>
    <row r="28" spans="1:3" x14ac:dyDescent="0.2">
      <c r="A28" s="116" t="s">
        <v>560</v>
      </c>
      <c r="B28" s="108" t="s">
        <v>561</v>
      </c>
      <c r="C28" s="109">
        <v>0</v>
      </c>
    </row>
    <row r="29" spans="1:3" x14ac:dyDescent="0.2">
      <c r="A29" s="117"/>
      <c r="B29" s="110"/>
      <c r="C29" s="111"/>
    </row>
    <row r="30" spans="1:3" x14ac:dyDescent="0.2">
      <c r="A30" s="112" t="s">
        <v>562</v>
      </c>
      <c r="B30" s="113"/>
      <c r="C30" s="114">
        <f>SUM(C31:C37)</f>
        <v>389049.32</v>
      </c>
    </row>
    <row r="31" spans="1:3" x14ac:dyDescent="0.2">
      <c r="A31" s="116" t="s">
        <v>563</v>
      </c>
      <c r="B31" s="98" t="s">
        <v>434</v>
      </c>
      <c r="C31" s="109">
        <v>389049.32</v>
      </c>
    </row>
    <row r="32" spans="1:3" x14ac:dyDescent="0.2">
      <c r="A32" s="116" t="s">
        <v>564</v>
      </c>
      <c r="B32" s="98" t="s">
        <v>80</v>
      </c>
      <c r="C32" s="109">
        <v>0</v>
      </c>
    </row>
    <row r="33" spans="1:3" x14ac:dyDescent="0.2">
      <c r="A33" s="116" t="s">
        <v>565</v>
      </c>
      <c r="B33" s="98" t="s">
        <v>444</v>
      </c>
      <c r="C33" s="109">
        <v>0</v>
      </c>
    </row>
    <row r="34" spans="1:3" x14ac:dyDescent="0.2">
      <c r="A34" s="116" t="s">
        <v>566</v>
      </c>
      <c r="B34" s="98" t="s">
        <v>567</v>
      </c>
      <c r="C34" s="109">
        <v>0</v>
      </c>
    </row>
    <row r="35" spans="1:3" x14ac:dyDescent="0.2">
      <c r="A35" s="116" t="s">
        <v>568</v>
      </c>
      <c r="B35" s="98" t="s">
        <v>569</v>
      </c>
      <c r="C35" s="109">
        <v>0</v>
      </c>
    </row>
    <row r="36" spans="1:3" x14ac:dyDescent="0.2">
      <c r="A36" s="116" t="s">
        <v>570</v>
      </c>
      <c r="B36" s="98" t="s">
        <v>452</v>
      </c>
      <c r="C36" s="109">
        <v>0</v>
      </c>
    </row>
    <row r="37" spans="1:3" x14ac:dyDescent="0.2">
      <c r="A37" s="116" t="s">
        <v>571</v>
      </c>
      <c r="B37" s="108" t="s">
        <v>572</v>
      </c>
      <c r="C37" s="115">
        <v>0</v>
      </c>
    </row>
    <row r="38" spans="1:3" x14ac:dyDescent="0.2">
      <c r="A38" s="100"/>
      <c r="B38" s="103"/>
      <c r="C38" s="104"/>
    </row>
    <row r="39" spans="1:3" x14ac:dyDescent="0.2">
      <c r="A39" s="105" t="s">
        <v>84</v>
      </c>
      <c r="B39" s="76"/>
      <c r="C39" s="77">
        <f>C5-C7+C30</f>
        <v>13842923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zoomScale="110" zoomScaleNormal="110" workbookViewId="0">
      <selection activeCell="B57" sqref="B57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8" width="9.28515625" style="52" bestFit="1" customWidth="1"/>
    <col min="9" max="10" width="20.28515625" style="52" customWidth="1"/>
    <col min="11" max="16384" width="9.140625" style="52"/>
  </cols>
  <sheetData>
    <row r="1" spans="1:10" ht="18.95" customHeight="1" x14ac:dyDescent="0.2">
      <c r="A1" s="142" t="str">
        <f>'Notas a los Edos Financieros'!A1</f>
        <v>FIDEICOMISO DE OBRAS POR COOPERACIÓN</v>
      </c>
      <c r="B1" s="158"/>
      <c r="C1" s="158"/>
      <c r="D1" s="158"/>
      <c r="E1" s="158"/>
      <c r="F1" s="158"/>
      <c r="G1" s="50" t="s">
        <v>185</v>
      </c>
      <c r="H1" s="51">
        <f>'Notas a los Edos Financieros'!D1</f>
        <v>2020</v>
      </c>
    </row>
    <row r="2" spans="1:10" ht="18.95" customHeight="1" x14ac:dyDescent="0.2">
      <c r="A2" s="142" t="s">
        <v>494</v>
      </c>
      <c r="B2" s="158"/>
      <c r="C2" s="158"/>
      <c r="D2" s="158"/>
      <c r="E2" s="158"/>
      <c r="F2" s="158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59" t="str">
        <f>'Notas a los Edos Financieros'!A3</f>
        <v>Correspondiente del 01 de enero  al 31 de  diciembre del 2020</v>
      </c>
      <c r="B3" s="160"/>
      <c r="C3" s="160"/>
      <c r="D3" s="160"/>
      <c r="E3" s="160"/>
      <c r="F3" s="160"/>
      <c r="G3" s="50" t="s">
        <v>189</v>
      </c>
      <c r="H3" s="51">
        <f>'Notas a los Edos Financieros'!D3</f>
        <v>4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0</v>
      </c>
      <c r="D36" s="57">
        <v>18936526.07</v>
      </c>
      <c r="E36" s="57">
        <v>0</v>
      </c>
      <c r="F36" s="57">
        <v>18936526.07</v>
      </c>
    </row>
    <row r="37" spans="1:6" x14ac:dyDescent="0.2">
      <c r="A37" s="52">
        <v>8120</v>
      </c>
      <c r="B37" s="52" t="s">
        <v>95</v>
      </c>
      <c r="C37" s="57">
        <v>0</v>
      </c>
      <c r="D37" s="57">
        <v>18148021.68</v>
      </c>
      <c r="E37" s="57">
        <v>18936526.07</v>
      </c>
      <c r="F37" s="57">
        <v>-788504.39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0</v>
      </c>
      <c r="E38" s="57">
        <v>1755310.6</v>
      </c>
      <c r="F38" s="57">
        <v>-1755310.6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16392711.08</v>
      </c>
      <c r="E39" s="57">
        <v>16392711.08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16392711.08</v>
      </c>
      <c r="F40" s="57">
        <v>-16392711.08</v>
      </c>
    </row>
    <row r="41" spans="1:6" x14ac:dyDescent="0.2">
      <c r="A41" s="52">
        <v>8210</v>
      </c>
      <c r="B41" s="52" t="s">
        <v>91</v>
      </c>
      <c r="C41" s="57">
        <v>0</v>
      </c>
      <c r="D41" s="57">
        <v>0</v>
      </c>
      <c r="E41" s="57">
        <v>18936526.07</v>
      </c>
      <c r="F41" s="57">
        <v>18936526.07</v>
      </c>
    </row>
    <row r="42" spans="1:6" x14ac:dyDescent="0.2">
      <c r="A42" s="52">
        <v>8220</v>
      </c>
      <c r="B42" s="52" t="s">
        <v>90</v>
      </c>
      <c r="C42" s="57">
        <v>0</v>
      </c>
      <c r="D42" s="57">
        <v>61228693.640000001</v>
      </c>
      <c r="E42" s="57">
        <v>57648671.850000001</v>
      </c>
      <c r="F42" s="57">
        <v>3580021.79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44047478.170000002</v>
      </c>
      <c r="E43" s="57">
        <v>42292167.57</v>
      </c>
      <c r="F43" s="57">
        <v>1755310.6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13601193.68</v>
      </c>
      <c r="E44" s="57">
        <v>13601193.68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13601193.68</v>
      </c>
      <c r="E45" s="57">
        <v>13384277.140000001</v>
      </c>
      <c r="F45" s="57">
        <v>216916.54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13384277.140000001</v>
      </c>
      <c r="E46" s="57">
        <v>13384277.140000001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13384277.140000001</v>
      </c>
      <c r="E47" s="52">
        <v>0</v>
      </c>
      <c r="F47" s="57">
        <v>13384277.140000001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opLeftCell="A10" zoomScale="140" zoomScaleNormal="140" zoomScaleSheetLayoutView="100" workbookViewId="0">
      <selection activeCell="E22" sqref="E22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8" t="s">
        <v>50</v>
      </c>
      <c r="C1" s="129"/>
      <c r="D1" s="129"/>
      <c r="E1" s="130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1" t="s">
        <v>34</v>
      </c>
      <c r="B5" s="161"/>
      <c r="C5" s="161"/>
      <c r="D5" s="161"/>
      <c r="E5" s="16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2" t="s">
        <v>601</v>
      </c>
      <c r="B10" s="162" t="s">
        <v>36</v>
      </c>
      <c r="C10" s="162"/>
      <c r="D10" s="162"/>
      <c r="E10" s="162"/>
    </row>
    <row r="11" spans="1:8" s="6" customFormat="1" ht="12.95" customHeight="1" x14ac:dyDescent="0.2">
      <c r="A11" s="123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3" t="s">
        <v>603</v>
      </c>
      <c r="B12" s="162" t="s">
        <v>38</v>
      </c>
      <c r="C12" s="162"/>
      <c r="D12" s="162"/>
      <c r="E12" s="162"/>
    </row>
    <row r="13" spans="1:8" s="6" customFormat="1" ht="26.1" customHeight="1" x14ac:dyDescent="0.2">
      <c r="A13" s="123" t="s">
        <v>604</v>
      </c>
      <c r="B13" s="162" t="s">
        <v>39</v>
      </c>
      <c r="C13" s="162"/>
      <c r="D13" s="162"/>
      <c r="E13" s="16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2" t="s">
        <v>605</v>
      </c>
      <c r="B15" s="9" t="s">
        <v>40</v>
      </c>
    </row>
    <row r="16" spans="1:8" s="6" customFormat="1" ht="12.95" customHeight="1" x14ac:dyDescent="0.2">
      <c r="A16" s="123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4" t="s">
        <v>598</v>
      </c>
    </row>
    <row r="20" spans="1:4" s="6" customFormat="1" ht="12.95" customHeight="1" x14ac:dyDescent="0.2">
      <c r="A20" s="124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2"/>
  <sheetViews>
    <sheetView zoomScale="130" zoomScaleNormal="130" workbookViewId="0">
      <selection activeCell="C105" sqref="C105:C114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16.28515625" style="43" customWidth="1"/>
    <col min="6" max="6" width="13.570312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9" t="str">
        <f>'Notas a los Edos Financieros'!A1</f>
        <v>FIDEICOMISO DE OBRAS POR COOPERACIÓN</v>
      </c>
      <c r="B1" s="140"/>
      <c r="C1" s="140"/>
      <c r="D1" s="140"/>
      <c r="E1" s="140"/>
      <c r="F1" s="140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39" t="s">
        <v>186</v>
      </c>
      <c r="B2" s="140"/>
      <c r="C2" s="140"/>
      <c r="D2" s="140"/>
      <c r="E2" s="140"/>
      <c r="F2" s="140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39" t="str">
        <f>'Notas a los Edos Financieros'!A3</f>
        <v>Correspondiente del 01 de enero  al 31 de  diciembre del 2020</v>
      </c>
      <c r="B3" s="140"/>
      <c r="C3" s="140"/>
      <c r="D3" s="140"/>
      <c r="E3" s="140"/>
      <c r="F3" s="140"/>
      <c r="G3" s="37" t="s">
        <v>189</v>
      </c>
      <c r="H3" s="48">
        <f>'Notas a los Edos Financieros'!D3</f>
        <v>4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50167964.600000001</v>
      </c>
      <c r="D8" s="43" t="s">
        <v>621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877213.82</v>
      </c>
      <c r="D20" s="47">
        <v>877213.82</v>
      </c>
      <c r="E20" s="47">
        <v>0</v>
      </c>
      <c r="F20" s="47">
        <v>0</v>
      </c>
      <c r="G20" s="47">
        <v>0</v>
      </c>
      <c r="H20" s="43" t="s">
        <v>622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25">
        <v>1126</v>
      </c>
      <c r="B22" s="126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25">
        <v>1129</v>
      </c>
      <c r="B23" s="126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5429146.0300000003</v>
      </c>
      <c r="D27" s="47">
        <v>5429146.0300000003</v>
      </c>
      <c r="E27" s="47">
        <v>0</v>
      </c>
      <c r="F27" s="47">
        <v>0</v>
      </c>
      <c r="G27" s="47">
        <v>0</v>
      </c>
      <c r="H27" s="43" t="s">
        <v>623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ht="15" customHeight="1" x14ac:dyDescent="0.2">
      <c r="A54" s="45">
        <v>1230</v>
      </c>
      <c r="B54" s="43" t="s">
        <v>222</v>
      </c>
      <c r="C54" s="47">
        <v>0</v>
      </c>
      <c r="D54" s="47">
        <v>0</v>
      </c>
      <c r="E54" s="47">
        <v>0</v>
      </c>
    </row>
    <row r="55" spans="1:8" ht="15" customHeight="1" x14ac:dyDescent="0.2">
      <c r="A55" s="45">
        <v>1231</v>
      </c>
      <c r="B55" s="43" t="s">
        <v>223</v>
      </c>
      <c r="C55" s="47">
        <v>0</v>
      </c>
      <c r="D55" s="47">
        <v>0</v>
      </c>
      <c r="E55" s="47">
        <v>0</v>
      </c>
    </row>
    <row r="56" spans="1:8" ht="15" customHeight="1" x14ac:dyDescent="0.2">
      <c r="A56" s="45">
        <v>1232</v>
      </c>
      <c r="B56" s="43" t="s">
        <v>224</v>
      </c>
      <c r="C56" s="47">
        <v>0</v>
      </c>
      <c r="D56" s="47">
        <v>0</v>
      </c>
      <c r="E56" s="47">
        <v>0</v>
      </c>
    </row>
    <row r="57" spans="1:8" ht="15" customHeight="1" x14ac:dyDescent="0.2">
      <c r="A57" s="45">
        <v>1233</v>
      </c>
      <c r="B57" s="43" t="s">
        <v>225</v>
      </c>
      <c r="C57" s="47">
        <v>0</v>
      </c>
      <c r="D57" s="47">
        <v>0</v>
      </c>
      <c r="E57" s="47">
        <v>0</v>
      </c>
    </row>
    <row r="58" spans="1:8" ht="15" customHeight="1" x14ac:dyDescent="0.2">
      <c r="A58" s="45">
        <v>1234</v>
      </c>
      <c r="B58" s="43" t="s">
        <v>226</v>
      </c>
      <c r="C58" s="47">
        <v>0</v>
      </c>
      <c r="D58" s="47">
        <v>0</v>
      </c>
      <c r="E58" s="47">
        <v>0</v>
      </c>
    </row>
    <row r="59" spans="1:8" ht="15" customHeight="1" x14ac:dyDescent="0.2">
      <c r="A59" s="45">
        <v>1235</v>
      </c>
      <c r="B59" s="43" t="s">
        <v>227</v>
      </c>
      <c r="C59" s="47">
        <v>0</v>
      </c>
      <c r="D59" s="47">
        <v>0</v>
      </c>
      <c r="E59" s="47">
        <v>0</v>
      </c>
    </row>
    <row r="60" spans="1:8" ht="15" customHeight="1" x14ac:dyDescent="0.2">
      <c r="A60" s="45">
        <v>1236</v>
      </c>
      <c r="B60" s="43" t="s">
        <v>228</v>
      </c>
      <c r="C60" s="47">
        <v>0</v>
      </c>
      <c r="D60" s="47">
        <v>0</v>
      </c>
      <c r="E60" s="47">
        <v>0</v>
      </c>
    </row>
    <row r="61" spans="1:8" ht="15" customHeight="1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ht="15" customHeight="1" x14ac:dyDescent="0.2">
      <c r="A62" s="45">
        <v>1240</v>
      </c>
      <c r="B62" s="43" t="s">
        <v>230</v>
      </c>
      <c r="C62" s="47">
        <v>5392344.5800000001</v>
      </c>
      <c r="D62" s="47">
        <v>358885.28</v>
      </c>
      <c r="E62" s="47">
        <v>4175765.34</v>
      </c>
      <c r="F62" s="43" t="s">
        <v>624</v>
      </c>
      <c r="H62" s="133" t="s">
        <v>639</v>
      </c>
    </row>
    <row r="63" spans="1:8" ht="15" customHeight="1" x14ac:dyDescent="0.2">
      <c r="A63" s="45">
        <v>1241</v>
      </c>
      <c r="B63" s="43" t="s">
        <v>231</v>
      </c>
      <c r="C63" s="47">
        <v>2083587.87</v>
      </c>
      <c r="D63" s="47">
        <v>146765.04</v>
      </c>
      <c r="E63" s="47">
        <v>1594713.19</v>
      </c>
      <c r="F63" s="43" t="s">
        <v>624</v>
      </c>
      <c r="G63" s="43" t="s">
        <v>625</v>
      </c>
      <c r="H63" s="133" t="s">
        <v>639</v>
      </c>
    </row>
    <row r="64" spans="1:8" ht="15" customHeight="1" x14ac:dyDescent="0.2">
      <c r="A64" s="45">
        <v>1242</v>
      </c>
      <c r="B64" s="43" t="s">
        <v>232</v>
      </c>
      <c r="C64" s="47">
        <v>0</v>
      </c>
      <c r="D64" s="47">
        <v>0</v>
      </c>
      <c r="E64" s="47">
        <v>0</v>
      </c>
    </row>
    <row r="65" spans="1:8" ht="15" customHeight="1" x14ac:dyDescent="0.2">
      <c r="A65" s="45">
        <v>1243</v>
      </c>
      <c r="B65" s="43" t="s">
        <v>233</v>
      </c>
      <c r="C65" s="47">
        <v>0</v>
      </c>
      <c r="D65" s="47">
        <v>0</v>
      </c>
      <c r="E65" s="47">
        <v>0</v>
      </c>
    </row>
    <row r="66" spans="1:8" ht="15" customHeight="1" x14ac:dyDescent="0.2">
      <c r="A66" s="45">
        <v>1244</v>
      </c>
      <c r="B66" s="43" t="s">
        <v>234</v>
      </c>
      <c r="C66" s="47">
        <v>3023752.81</v>
      </c>
      <c r="D66" s="47">
        <v>195471.88</v>
      </c>
      <c r="E66" s="47">
        <v>2489357.77</v>
      </c>
      <c r="F66" s="43" t="s">
        <v>624</v>
      </c>
      <c r="G66" s="132">
        <v>0.1</v>
      </c>
      <c r="H66" s="133" t="s">
        <v>639</v>
      </c>
    </row>
    <row r="67" spans="1:8" ht="15" customHeight="1" x14ac:dyDescent="0.2">
      <c r="A67" s="45">
        <v>1245</v>
      </c>
      <c r="B67" s="43" t="s">
        <v>235</v>
      </c>
      <c r="C67" s="47">
        <v>0</v>
      </c>
      <c r="D67" s="47">
        <v>0</v>
      </c>
      <c r="E67" s="47">
        <v>0</v>
      </c>
    </row>
    <row r="68" spans="1:8" ht="15" customHeight="1" x14ac:dyDescent="0.2">
      <c r="A68" s="45">
        <v>1246</v>
      </c>
      <c r="B68" s="43" t="s">
        <v>236</v>
      </c>
      <c r="C68" s="47">
        <v>285003.90000000002</v>
      </c>
      <c r="D68" s="47">
        <v>16648.36</v>
      </c>
      <c r="E68" s="47">
        <v>91694.38</v>
      </c>
      <c r="F68" s="43" t="s">
        <v>624</v>
      </c>
      <c r="G68" s="132">
        <v>0.1</v>
      </c>
      <c r="H68" s="133" t="s">
        <v>639</v>
      </c>
    </row>
    <row r="69" spans="1:8" ht="15" customHeight="1" x14ac:dyDescent="0.2">
      <c r="A69" s="45">
        <v>1247</v>
      </c>
      <c r="B69" s="43" t="s">
        <v>237</v>
      </c>
      <c r="C69" s="47">
        <v>0</v>
      </c>
      <c r="D69" s="47">
        <v>0</v>
      </c>
      <c r="E69" s="47">
        <v>0</v>
      </c>
    </row>
    <row r="70" spans="1:8" ht="15" customHeight="1" x14ac:dyDescent="0.2">
      <c r="A70" s="45">
        <v>1248</v>
      </c>
      <c r="B70" s="43" t="s">
        <v>238</v>
      </c>
      <c r="C70" s="47">
        <v>0</v>
      </c>
      <c r="D70" s="47">
        <v>0</v>
      </c>
      <c r="E70" s="47">
        <v>0</v>
      </c>
    </row>
    <row r="72" spans="1:8" x14ac:dyDescent="0.2">
      <c r="A72" s="42" t="s">
        <v>592</v>
      </c>
      <c r="B72" s="42"/>
      <c r="C72" s="42"/>
      <c r="D72" s="42"/>
      <c r="E72" s="42"/>
      <c r="F72" s="42"/>
      <c r="G72" s="42"/>
      <c r="H72" s="42"/>
    </row>
    <row r="73" spans="1:8" x14ac:dyDescent="0.2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239</v>
      </c>
      <c r="F73" s="44" t="s">
        <v>153</v>
      </c>
      <c r="G73" s="44" t="s">
        <v>221</v>
      </c>
      <c r="H73" s="44" t="s">
        <v>160</v>
      </c>
    </row>
    <row r="74" spans="1:8" ht="15" customHeight="1" x14ac:dyDescent="0.2">
      <c r="A74" s="45">
        <v>1250</v>
      </c>
      <c r="B74" s="43" t="s">
        <v>240</v>
      </c>
      <c r="C74" s="47">
        <v>353123.28</v>
      </c>
      <c r="D74" s="47">
        <v>30164.04</v>
      </c>
      <c r="E74" s="47">
        <v>404733.74</v>
      </c>
      <c r="F74" s="43" t="s">
        <v>624</v>
      </c>
      <c r="H74" s="133" t="s">
        <v>639</v>
      </c>
    </row>
    <row r="75" spans="1:8" ht="15" customHeight="1" x14ac:dyDescent="0.2">
      <c r="A75" s="45">
        <v>1251</v>
      </c>
      <c r="B75" s="43" t="s">
        <v>241</v>
      </c>
      <c r="C75" s="47">
        <v>45495.15</v>
      </c>
      <c r="D75" s="47">
        <v>1947.64</v>
      </c>
      <c r="E75" s="47">
        <v>44895.85</v>
      </c>
      <c r="F75" s="43" t="s">
        <v>624</v>
      </c>
      <c r="G75" s="132">
        <v>0.3</v>
      </c>
      <c r="H75" s="133" t="s">
        <v>639</v>
      </c>
    </row>
    <row r="76" spans="1:8" ht="15" customHeight="1" x14ac:dyDescent="0.2">
      <c r="A76" s="45">
        <v>1252</v>
      </c>
      <c r="B76" s="43" t="s">
        <v>242</v>
      </c>
      <c r="C76" s="47">
        <v>0</v>
      </c>
      <c r="D76" s="47">
        <v>0</v>
      </c>
      <c r="E76" s="47">
        <v>0</v>
      </c>
    </row>
    <row r="77" spans="1:8" ht="15" customHeight="1" x14ac:dyDescent="0.2">
      <c r="A77" s="45">
        <v>1253</v>
      </c>
      <c r="B77" s="43" t="s">
        <v>243</v>
      </c>
      <c r="C77" s="47">
        <v>0</v>
      </c>
      <c r="D77" s="47">
        <v>0</v>
      </c>
      <c r="E77" s="47">
        <v>0</v>
      </c>
    </row>
    <row r="78" spans="1:8" ht="15" customHeight="1" x14ac:dyDescent="0.2">
      <c r="A78" s="45">
        <v>1254</v>
      </c>
      <c r="B78" s="43" t="s">
        <v>244</v>
      </c>
      <c r="C78" s="47">
        <v>307628.13</v>
      </c>
      <c r="D78" s="47">
        <v>28216.400000000001</v>
      </c>
      <c r="E78" s="47">
        <v>359837.89</v>
      </c>
      <c r="F78" s="43" t="s">
        <v>624</v>
      </c>
      <c r="G78" s="132">
        <v>0.1</v>
      </c>
      <c r="H78" s="133" t="s">
        <v>639</v>
      </c>
    </row>
    <row r="79" spans="1:8" ht="15" customHeight="1" x14ac:dyDescent="0.2">
      <c r="A79" s="45">
        <v>1259</v>
      </c>
      <c r="B79" s="43" t="s">
        <v>245</v>
      </c>
      <c r="C79" s="47">
        <v>0</v>
      </c>
      <c r="D79" s="47">
        <v>0</v>
      </c>
      <c r="E79" s="47">
        <v>0</v>
      </c>
    </row>
    <row r="80" spans="1:8" ht="15" customHeight="1" x14ac:dyDescent="0.2">
      <c r="A80" s="45">
        <v>1270</v>
      </c>
      <c r="B80" s="43" t="s">
        <v>246</v>
      </c>
      <c r="C80" s="47">
        <v>0</v>
      </c>
      <c r="D80" s="47">
        <v>0</v>
      </c>
      <c r="E80" s="47">
        <v>0</v>
      </c>
    </row>
    <row r="81" spans="1:8" ht="15" customHeight="1" x14ac:dyDescent="0.2">
      <c r="A81" s="45">
        <v>1271</v>
      </c>
      <c r="B81" s="43" t="s">
        <v>247</v>
      </c>
      <c r="C81" s="47">
        <v>0</v>
      </c>
      <c r="D81" s="47">
        <v>0</v>
      </c>
      <c r="E81" s="47">
        <v>0</v>
      </c>
    </row>
    <row r="82" spans="1:8" x14ac:dyDescent="0.2">
      <c r="A82" s="45">
        <v>1272</v>
      </c>
      <c r="B82" s="43" t="s">
        <v>248</v>
      </c>
      <c r="C82" s="47">
        <v>0</v>
      </c>
      <c r="D82" s="47">
        <v>0</v>
      </c>
      <c r="E82" s="47">
        <v>0</v>
      </c>
    </row>
    <row r="83" spans="1:8" x14ac:dyDescent="0.2">
      <c r="A83" s="45">
        <v>1273</v>
      </c>
      <c r="B83" s="43" t="s">
        <v>249</v>
      </c>
      <c r="C83" s="47">
        <v>0</v>
      </c>
      <c r="D83" s="47">
        <v>0</v>
      </c>
      <c r="E83" s="47">
        <v>0</v>
      </c>
    </row>
    <row r="84" spans="1:8" x14ac:dyDescent="0.2">
      <c r="A84" s="45">
        <v>1274</v>
      </c>
      <c r="B84" s="43" t="s">
        <v>250</v>
      </c>
      <c r="C84" s="47">
        <v>0</v>
      </c>
      <c r="D84" s="47">
        <v>0</v>
      </c>
      <c r="E84" s="47">
        <v>0</v>
      </c>
    </row>
    <row r="85" spans="1:8" x14ac:dyDescent="0.2">
      <c r="A85" s="45">
        <v>1275</v>
      </c>
      <c r="B85" s="43" t="s">
        <v>251</v>
      </c>
      <c r="C85" s="47">
        <v>0</v>
      </c>
      <c r="D85" s="47">
        <v>0</v>
      </c>
      <c r="E85" s="47">
        <v>0</v>
      </c>
    </row>
    <row r="86" spans="1:8" x14ac:dyDescent="0.2">
      <c r="A86" s="45">
        <v>1279</v>
      </c>
      <c r="B86" s="43" t="s">
        <v>252</v>
      </c>
      <c r="C86" s="47">
        <v>0</v>
      </c>
      <c r="D86" s="47">
        <v>0</v>
      </c>
      <c r="E86" s="47">
        <v>0</v>
      </c>
    </row>
    <row r="88" spans="1:8" x14ac:dyDescent="0.2">
      <c r="A88" s="42" t="s">
        <v>593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146</v>
      </c>
      <c r="B89" s="44" t="s">
        <v>143</v>
      </c>
      <c r="C89" s="44" t="s">
        <v>144</v>
      </c>
      <c r="D89" s="44" t="s">
        <v>253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254</v>
      </c>
      <c r="C90" s="47">
        <v>0</v>
      </c>
    </row>
    <row r="91" spans="1:8" x14ac:dyDescent="0.2">
      <c r="A91" s="45">
        <v>1161</v>
      </c>
      <c r="B91" s="43" t="s">
        <v>255</v>
      </c>
      <c r="C91" s="47">
        <v>0</v>
      </c>
    </row>
    <row r="92" spans="1:8" x14ac:dyDescent="0.2">
      <c r="A92" s="45">
        <v>1162</v>
      </c>
      <c r="B92" s="43" t="s">
        <v>256</v>
      </c>
      <c r="C92" s="47">
        <v>0</v>
      </c>
    </row>
    <row r="94" spans="1:8" x14ac:dyDescent="0.2">
      <c r="A94" s="42" t="s">
        <v>594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146</v>
      </c>
      <c r="B95" s="44" t="s">
        <v>143</v>
      </c>
      <c r="C95" s="44" t="s">
        <v>144</v>
      </c>
      <c r="D95" s="44" t="s">
        <v>201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257</v>
      </c>
      <c r="C96" s="47">
        <v>0</v>
      </c>
    </row>
    <row r="97" spans="1:8" x14ac:dyDescent="0.2">
      <c r="A97" s="45">
        <v>1291</v>
      </c>
      <c r="B97" s="43" t="s">
        <v>258</v>
      </c>
      <c r="C97" s="47">
        <v>0</v>
      </c>
    </row>
    <row r="98" spans="1:8" x14ac:dyDescent="0.2">
      <c r="A98" s="45">
        <v>1292</v>
      </c>
      <c r="B98" s="43" t="s">
        <v>259</v>
      </c>
      <c r="C98" s="47">
        <v>0</v>
      </c>
    </row>
    <row r="99" spans="1:8" x14ac:dyDescent="0.2">
      <c r="A99" s="45">
        <v>1293</v>
      </c>
      <c r="B99" s="43" t="s">
        <v>260</v>
      </c>
      <c r="C99" s="47">
        <v>0</v>
      </c>
    </row>
    <row r="101" spans="1:8" x14ac:dyDescent="0.2">
      <c r="A101" s="42" t="s">
        <v>595</v>
      </c>
      <c r="B101" s="42"/>
      <c r="C101" s="42"/>
      <c r="D101" s="42"/>
      <c r="E101" s="42"/>
      <c r="F101" s="42"/>
      <c r="G101" s="42"/>
      <c r="H101" s="42"/>
    </row>
    <row r="102" spans="1:8" x14ac:dyDescent="0.2">
      <c r="A102" s="44" t="s">
        <v>146</v>
      </c>
      <c r="B102" s="44" t="s">
        <v>143</v>
      </c>
      <c r="C102" s="44" t="s">
        <v>144</v>
      </c>
      <c r="D102" s="44" t="s">
        <v>197</v>
      </c>
      <c r="E102" s="44" t="s">
        <v>198</v>
      </c>
      <c r="F102" s="44" t="s">
        <v>199</v>
      </c>
      <c r="G102" s="44" t="s">
        <v>261</v>
      </c>
      <c r="H102" s="44" t="s">
        <v>262</v>
      </c>
    </row>
    <row r="103" spans="1:8" x14ac:dyDescent="0.2">
      <c r="A103" s="45">
        <v>2110</v>
      </c>
      <c r="B103" s="43" t="s">
        <v>263</v>
      </c>
      <c r="C103" s="47">
        <v>20386262.48</v>
      </c>
      <c r="D103" s="47">
        <f>+D105+D112</f>
        <v>2135151.5099999998</v>
      </c>
      <c r="E103" s="47">
        <f>+E110</f>
        <v>131108.49</v>
      </c>
      <c r="F103" s="47">
        <v>0</v>
      </c>
      <c r="G103" s="47">
        <f>+G106</f>
        <v>18120002.48</v>
      </c>
    </row>
    <row r="104" spans="1:8" x14ac:dyDescent="0.2">
      <c r="A104" s="45">
        <v>2111</v>
      </c>
      <c r="B104" s="43" t="s">
        <v>264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</row>
    <row r="105" spans="1:8" x14ac:dyDescent="0.2">
      <c r="A105" s="45">
        <v>2112</v>
      </c>
      <c r="B105" s="43" t="s">
        <v>265</v>
      </c>
      <c r="C105" s="47">
        <v>216658.03</v>
      </c>
      <c r="D105" s="47">
        <v>216658.03</v>
      </c>
      <c r="E105" s="47">
        <v>0</v>
      </c>
      <c r="F105" s="47">
        <v>0</v>
      </c>
      <c r="G105" s="47">
        <v>0</v>
      </c>
      <c r="H105" s="43" t="s">
        <v>626</v>
      </c>
    </row>
    <row r="106" spans="1:8" x14ac:dyDescent="0.2">
      <c r="A106" s="45">
        <v>2113</v>
      </c>
      <c r="B106" s="43" t="s">
        <v>266</v>
      </c>
      <c r="C106" s="47">
        <v>18120002.48</v>
      </c>
      <c r="D106" s="47">
        <v>0</v>
      </c>
      <c r="E106" s="47">
        <v>0</v>
      </c>
      <c r="F106" s="47">
        <v>0</v>
      </c>
      <c r="G106" s="47">
        <v>18120002.48</v>
      </c>
      <c r="H106" s="43" t="s">
        <v>627</v>
      </c>
    </row>
    <row r="107" spans="1:8" x14ac:dyDescent="0.2">
      <c r="A107" s="45">
        <v>2114</v>
      </c>
      <c r="B107" s="43" t="s">
        <v>267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2115</v>
      </c>
      <c r="B108" s="43" t="s">
        <v>268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2116</v>
      </c>
      <c r="B109" s="43" t="s">
        <v>269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2117</v>
      </c>
      <c r="B110" s="43" t="s">
        <v>270</v>
      </c>
      <c r="C110" s="47">
        <v>131108.49</v>
      </c>
      <c r="D110" s="47">
        <v>0</v>
      </c>
      <c r="E110" s="47">
        <v>131108.49</v>
      </c>
      <c r="F110" s="47">
        <v>0</v>
      </c>
      <c r="G110" s="47">
        <v>0</v>
      </c>
      <c r="H110" s="43" t="s">
        <v>628</v>
      </c>
    </row>
    <row r="111" spans="1:8" x14ac:dyDescent="0.2">
      <c r="A111" s="45">
        <v>2118</v>
      </c>
      <c r="B111" s="43" t="s">
        <v>271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x14ac:dyDescent="0.2">
      <c r="A112" s="45">
        <v>2119</v>
      </c>
      <c r="B112" s="43" t="s">
        <v>272</v>
      </c>
      <c r="C112" s="47">
        <v>1918493.48</v>
      </c>
      <c r="D112" s="47">
        <v>1918493.48</v>
      </c>
      <c r="E112" s="47">
        <v>0</v>
      </c>
      <c r="F112" s="47">
        <v>0</v>
      </c>
      <c r="G112" s="47">
        <v>0</v>
      </c>
      <c r="H112" s="43" t="s">
        <v>629</v>
      </c>
    </row>
    <row r="113" spans="1:8" x14ac:dyDescent="0.2">
      <c r="A113" s="45">
        <v>2120</v>
      </c>
      <c r="B113" s="43" t="s">
        <v>273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2121</v>
      </c>
      <c r="B114" s="43" t="s">
        <v>274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2122</v>
      </c>
      <c r="B115" s="43" t="s">
        <v>275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2129</v>
      </c>
      <c r="B116" s="43" t="s">
        <v>276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8" spans="1:8" x14ac:dyDescent="0.2">
      <c r="A118" s="42" t="s">
        <v>596</v>
      </c>
      <c r="B118" s="42"/>
      <c r="C118" s="42"/>
      <c r="D118" s="42"/>
      <c r="E118" s="42"/>
      <c r="F118" s="42"/>
      <c r="G118" s="42"/>
      <c r="H118" s="42"/>
    </row>
    <row r="119" spans="1:8" x14ac:dyDescent="0.2">
      <c r="A119" s="44" t="s">
        <v>146</v>
      </c>
      <c r="B119" s="44" t="s">
        <v>143</v>
      </c>
      <c r="C119" s="44" t="s">
        <v>144</v>
      </c>
      <c r="D119" s="44" t="s">
        <v>147</v>
      </c>
      <c r="E119" s="44" t="s">
        <v>201</v>
      </c>
      <c r="F119" s="44"/>
      <c r="G119" s="44"/>
      <c r="H119" s="44"/>
    </row>
    <row r="120" spans="1:8" x14ac:dyDescent="0.2">
      <c r="A120" s="45">
        <v>2160</v>
      </c>
      <c r="B120" s="43" t="s">
        <v>277</v>
      </c>
      <c r="C120" s="47">
        <v>0</v>
      </c>
    </row>
    <row r="121" spans="1:8" x14ac:dyDescent="0.2">
      <c r="A121" s="45">
        <v>2161</v>
      </c>
      <c r="B121" s="43" t="s">
        <v>278</v>
      </c>
      <c r="C121" s="47">
        <v>0</v>
      </c>
    </row>
    <row r="122" spans="1:8" x14ac:dyDescent="0.2">
      <c r="A122" s="45">
        <v>2162</v>
      </c>
      <c r="B122" s="43" t="s">
        <v>279</v>
      </c>
      <c r="C122" s="47">
        <v>0</v>
      </c>
    </row>
    <row r="123" spans="1:8" x14ac:dyDescent="0.2">
      <c r="A123" s="45">
        <v>2163</v>
      </c>
      <c r="B123" s="43" t="s">
        <v>280</v>
      </c>
      <c r="C123" s="47">
        <v>0</v>
      </c>
    </row>
    <row r="124" spans="1:8" x14ac:dyDescent="0.2">
      <c r="A124" s="45">
        <v>2164</v>
      </c>
      <c r="B124" s="43" t="s">
        <v>281</v>
      </c>
      <c r="C124" s="47">
        <v>0</v>
      </c>
    </row>
    <row r="125" spans="1:8" x14ac:dyDescent="0.2">
      <c r="A125" s="45">
        <v>2165</v>
      </c>
      <c r="B125" s="43" t="s">
        <v>282</v>
      </c>
      <c r="C125" s="47">
        <v>0</v>
      </c>
    </row>
    <row r="126" spans="1:8" x14ac:dyDescent="0.2">
      <c r="A126" s="45">
        <v>2166</v>
      </c>
      <c r="B126" s="43" t="s">
        <v>283</v>
      </c>
      <c r="C126" s="47">
        <v>0</v>
      </c>
    </row>
    <row r="127" spans="1:8" x14ac:dyDescent="0.2">
      <c r="A127" s="45">
        <v>2250</v>
      </c>
      <c r="B127" s="43" t="s">
        <v>284</v>
      </c>
      <c r="C127" s="47">
        <v>44843247.049999997</v>
      </c>
    </row>
    <row r="128" spans="1:8" x14ac:dyDescent="0.2">
      <c r="A128" s="45">
        <v>2251</v>
      </c>
      <c r="B128" s="43" t="s">
        <v>285</v>
      </c>
      <c r="C128" s="47">
        <v>0</v>
      </c>
    </row>
    <row r="129" spans="1:8" x14ac:dyDescent="0.2">
      <c r="A129" s="45">
        <v>2252</v>
      </c>
      <c r="B129" s="43" t="s">
        <v>286</v>
      </c>
      <c r="C129" s="47">
        <v>67923.89</v>
      </c>
      <c r="D129" s="43" t="s">
        <v>630</v>
      </c>
      <c r="E129" s="43" t="s">
        <v>631</v>
      </c>
    </row>
    <row r="130" spans="1:8" x14ac:dyDescent="0.2">
      <c r="A130" s="45">
        <v>2253</v>
      </c>
      <c r="B130" s="43" t="s">
        <v>287</v>
      </c>
      <c r="C130" s="47">
        <v>41602994.079999998</v>
      </c>
      <c r="D130" s="43" t="s">
        <v>630</v>
      </c>
      <c r="E130" s="43" t="s">
        <v>632</v>
      </c>
    </row>
    <row r="131" spans="1:8" x14ac:dyDescent="0.2">
      <c r="A131" s="45">
        <v>2254</v>
      </c>
      <c r="B131" s="43" t="s">
        <v>288</v>
      </c>
      <c r="C131" s="47">
        <v>0</v>
      </c>
    </row>
    <row r="132" spans="1:8" x14ac:dyDescent="0.2">
      <c r="A132" s="45">
        <v>2255</v>
      </c>
      <c r="B132" s="43" t="s">
        <v>289</v>
      </c>
      <c r="C132" s="47">
        <v>3172329.08</v>
      </c>
      <c r="D132" s="43" t="s">
        <v>630</v>
      </c>
      <c r="E132" s="43" t="s">
        <v>633</v>
      </c>
    </row>
    <row r="133" spans="1:8" x14ac:dyDescent="0.2">
      <c r="A133" s="45">
        <v>2256</v>
      </c>
      <c r="B133" s="43" t="s">
        <v>290</v>
      </c>
      <c r="C133" s="47">
        <v>0</v>
      </c>
    </row>
    <row r="135" spans="1:8" x14ac:dyDescent="0.2">
      <c r="A135" s="42" t="s">
        <v>597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146</v>
      </c>
      <c r="B136" s="46" t="s">
        <v>143</v>
      </c>
      <c r="C136" s="46" t="s">
        <v>144</v>
      </c>
      <c r="D136" s="46" t="s">
        <v>147</v>
      </c>
      <c r="E136" s="46" t="s">
        <v>201</v>
      </c>
      <c r="F136" s="46"/>
      <c r="G136" s="46"/>
      <c r="H136" s="46"/>
    </row>
    <row r="137" spans="1:8" x14ac:dyDescent="0.2">
      <c r="A137" s="45">
        <v>2159</v>
      </c>
      <c r="B137" s="43" t="s">
        <v>291</v>
      </c>
      <c r="C137" s="47">
        <v>0</v>
      </c>
    </row>
    <row r="138" spans="1:8" x14ac:dyDescent="0.2">
      <c r="A138" s="45">
        <v>2199</v>
      </c>
      <c r="B138" s="43" t="s">
        <v>292</v>
      </c>
      <c r="C138" s="47">
        <v>0</v>
      </c>
    </row>
    <row r="139" spans="1:8" ht="11.25" customHeight="1" x14ac:dyDescent="0.2">
      <c r="A139" s="45">
        <v>2240</v>
      </c>
      <c r="B139" s="43" t="s">
        <v>293</v>
      </c>
      <c r="C139" s="47">
        <v>99199884.730000004</v>
      </c>
      <c r="D139" s="134" t="s">
        <v>641</v>
      </c>
      <c r="E139" s="141" t="s">
        <v>634</v>
      </c>
      <c r="F139" s="141"/>
      <c r="G139" s="141"/>
      <c r="H139" s="141"/>
    </row>
    <row r="140" spans="1:8" x14ac:dyDescent="0.2">
      <c r="A140" s="45">
        <v>2241</v>
      </c>
      <c r="B140" s="43" t="s">
        <v>294</v>
      </c>
      <c r="C140" s="47">
        <v>0</v>
      </c>
      <c r="D140" s="134"/>
      <c r="E140" s="134"/>
      <c r="F140" s="134"/>
      <c r="G140" s="134"/>
      <c r="H140" s="134"/>
    </row>
    <row r="141" spans="1:8" x14ac:dyDescent="0.2">
      <c r="A141" s="45">
        <v>2242</v>
      </c>
      <c r="B141" s="43" t="s">
        <v>295</v>
      </c>
      <c r="C141" s="47">
        <v>0</v>
      </c>
      <c r="D141" s="134"/>
      <c r="E141" s="134"/>
      <c r="F141" s="134"/>
      <c r="G141" s="134"/>
      <c r="H141" s="134"/>
    </row>
    <row r="142" spans="1:8" x14ac:dyDescent="0.2">
      <c r="A142" s="45">
        <v>2249</v>
      </c>
      <c r="B142" s="43" t="s">
        <v>296</v>
      </c>
      <c r="C142" s="47">
        <v>99199884.730000004</v>
      </c>
      <c r="D142" s="134" t="s">
        <v>641</v>
      </c>
      <c r="E142" s="141" t="s">
        <v>634</v>
      </c>
      <c r="F142" s="141"/>
      <c r="G142" s="141"/>
      <c r="H142" s="141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E139:H139"/>
    <mergeCell ref="E142:H142"/>
  </mergeCells>
  <pageMargins left="0.70866141732283472" right="0.70866141732283472" top="0.74803149606299213" bottom="0.74803149606299213" header="0.31496062992125984" footer="0.31496062992125984"/>
  <pageSetup scale="5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20"/>
      <c r="B3" s="12"/>
    </row>
    <row r="4" spans="1:2" ht="15" customHeight="1" x14ac:dyDescent="0.2">
      <c r="A4" s="121" t="s">
        <v>1</v>
      </c>
      <c r="B4" s="29" t="s">
        <v>78</v>
      </c>
    </row>
    <row r="5" spans="1:2" ht="15" customHeight="1" x14ac:dyDescent="0.2">
      <c r="A5" s="119"/>
      <c r="B5" s="29" t="s">
        <v>51</v>
      </c>
    </row>
    <row r="6" spans="1:2" ht="15" customHeight="1" x14ac:dyDescent="0.2">
      <c r="A6" s="119"/>
      <c r="B6" s="27" t="s">
        <v>149</v>
      </c>
    </row>
    <row r="7" spans="1:2" ht="15" customHeight="1" x14ac:dyDescent="0.2">
      <c r="A7" s="119"/>
      <c r="B7" s="29" t="s">
        <v>52</v>
      </c>
    </row>
    <row r="8" spans="1:2" x14ac:dyDescent="0.2">
      <c r="A8" s="119"/>
    </row>
    <row r="9" spans="1:2" ht="15" customHeight="1" x14ac:dyDescent="0.2">
      <c r="A9" s="121" t="s">
        <v>3</v>
      </c>
      <c r="B9" s="29" t="s">
        <v>613</v>
      </c>
    </row>
    <row r="10" spans="1:2" ht="15" customHeight="1" x14ac:dyDescent="0.2">
      <c r="A10" s="119"/>
      <c r="B10" s="29" t="s">
        <v>614</v>
      </c>
    </row>
    <row r="11" spans="1:2" ht="15" customHeight="1" x14ac:dyDescent="0.2">
      <c r="A11" s="119"/>
      <c r="B11" s="29" t="s">
        <v>127</v>
      </c>
    </row>
    <row r="12" spans="1:2" ht="15" customHeight="1" x14ac:dyDescent="0.2">
      <c r="A12" s="119"/>
      <c r="B12" s="29" t="s">
        <v>126</v>
      </c>
    </row>
    <row r="13" spans="1:2" ht="15" customHeight="1" x14ac:dyDescent="0.2">
      <c r="A13" s="119"/>
      <c r="B13" s="29" t="s">
        <v>128</v>
      </c>
    </row>
    <row r="14" spans="1:2" x14ac:dyDescent="0.2">
      <c r="A14" s="119"/>
    </row>
    <row r="15" spans="1:2" ht="15" customHeight="1" x14ac:dyDescent="0.2">
      <c r="A15" s="121" t="s">
        <v>5</v>
      </c>
      <c r="B15" s="30" t="s">
        <v>53</v>
      </c>
    </row>
    <row r="16" spans="1:2" ht="15" customHeight="1" x14ac:dyDescent="0.2">
      <c r="A16" s="119"/>
      <c r="B16" s="30" t="s">
        <v>54</v>
      </c>
    </row>
    <row r="17" spans="1:2" ht="15" customHeight="1" x14ac:dyDescent="0.2">
      <c r="A17" s="119"/>
      <c r="B17" s="30" t="s">
        <v>55</v>
      </c>
    </row>
    <row r="18" spans="1:2" ht="15" customHeight="1" x14ac:dyDescent="0.2">
      <c r="A18" s="119"/>
      <c r="B18" s="29" t="s">
        <v>56</v>
      </c>
    </row>
    <row r="19" spans="1:2" ht="15" customHeight="1" x14ac:dyDescent="0.2">
      <c r="A19" s="119"/>
      <c r="B19" s="23" t="s">
        <v>137</v>
      </c>
    </row>
    <row r="20" spans="1:2" x14ac:dyDescent="0.2">
      <c r="A20" s="119"/>
    </row>
    <row r="21" spans="1:2" ht="15" customHeight="1" x14ac:dyDescent="0.2">
      <c r="A21" s="121" t="s">
        <v>133</v>
      </c>
      <c r="B21" s="1" t="s">
        <v>177</v>
      </c>
    </row>
    <row r="22" spans="1:2" ht="15" customHeight="1" x14ac:dyDescent="0.2">
      <c r="A22" s="119"/>
      <c r="B22" s="31" t="s">
        <v>178</v>
      </c>
    </row>
    <row r="23" spans="1:2" x14ac:dyDescent="0.2">
      <c r="A23" s="119"/>
    </row>
    <row r="24" spans="1:2" ht="15" customHeight="1" x14ac:dyDescent="0.2">
      <c r="A24" s="121" t="s">
        <v>7</v>
      </c>
      <c r="B24" s="23" t="s">
        <v>57</v>
      </c>
    </row>
    <row r="25" spans="1:2" ht="15" customHeight="1" x14ac:dyDescent="0.2">
      <c r="A25" s="119"/>
      <c r="B25" s="23" t="s">
        <v>129</v>
      </c>
    </row>
    <row r="26" spans="1:2" ht="15" customHeight="1" x14ac:dyDescent="0.2">
      <c r="A26" s="119"/>
      <c r="B26" s="23" t="s">
        <v>130</v>
      </c>
    </row>
    <row r="27" spans="1:2" x14ac:dyDescent="0.2">
      <c r="A27" s="119"/>
    </row>
    <row r="28" spans="1:2" ht="15" customHeight="1" x14ac:dyDescent="0.2">
      <c r="A28" s="121" t="s">
        <v>8</v>
      </c>
      <c r="B28" s="23" t="s">
        <v>58</v>
      </c>
    </row>
    <row r="29" spans="1:2" ht="15" customHeight="1" x14ac:dyDescent="0.2">
      <c r="A29" s="119"/>
      <c r="B29" s="23" t="s">
        <v>136</v>
      </c>
    </row>
    <row r="30" spans="1:2" ht="15" customHeight="1" x14ac:dyDescent="0.2">
      <c r="A30" s="119"/>
      <c r="B30" s="23" t="s">
        <v>59</v>
      </c>
    </row>
    <row r="31" spans="1:2" ht="15" customHeight="1" x14ac:dyDescent="0.2">
      <c r="A31" s="119"/>
      <c r="B31" s="32" t="s">
        <v>60</v>
      </c>
    </row>
    <row r="32" spans="1:2" x14ac:dyDescent="0.2">
      <c r="A32" s="119"/>
    </row>
    <row r="33" spans="1:2" ht="15" customHeight="1" x14ac:dyDescent="0.2">
      <c r="A33" s="121" t="s">
        <v>9</v>
      </c>
      <c r="B33" s="23" t="s">
        <v>61</v>
      </c>
    </row>
    <row r="34" spans="1:2" ht="15" customHeight="1" x14ac:dyDescent="0.2">
      <c r="A34" s="119"/>
      <c r="B34" s="23" t="s">
        <v>62</v>
      </c>
    </row>
    <row r="35" spans="1:2" x14ac:dyDescent="0.2">
      <c r="A35" s="119"/>
    </row>
    <row r="36" spans="1:2" ht="15" customHeight="1" x14ac:dyDescent="0.2">
      <c r="A36" s="121" t="s">
        <v>11</v>
      </c>
      <c r="B36" s="29" t="s">
        <v>131</v>
      </c>
    </row>
    <row r="37" spans="1:2" ht="15" customHeight="1" x14ac:dyDescent="0.2">
      <c r="A37" s="119"/>
      <c r="B37" s="29" t="s">
        <v>138</v>
      </c>
    </row>
    <row r="38" spans="1:2" ht="15" customHeight="1" x14ac:dyDescent="0.2">
      <c r="A38" s="119"/>
      <c r="B38" s="33" t="s">
        <v>180</v>
      </c>
    </row>
    <row r="39" spans="1:2" ht="15" customHeight="1" x14ac:dyDescent="0.2">
      <c r="A39" s="119"/>
      <c r="B39" s="29" t="s">
        <v>181</v>
      </c>
    </row>
    <row r="40" spans="1:2" ht="15" customHeight="1" x14ac:dyDescent="0.2">
      <c r="A40" s="119"/>
      <c r="B40" s="29" t="s">
        <v>134</v>
      </c>
    </row>
    <row r="41" spans="1:2" ht="15" customHeight="1" x14ac:dyDescent="0.2">
      <c r="A41" s="119"/>
      <c r="B41" s="29" t="s">
        <v>135</v>
      </c>
    </row>
    <row r="42" spans="1:2" x14ac:dyDescent="0.2">
      <c r="A42" s="119"/>
    </row>
    <row r="43" spans="1:2" ht="15" customHeight="1" x14ac:dyDescent="0.2">
      <c r="A43" s="121" t="s">
        <v>13</v>
      </c>
      <c r="B43" s="29" t="s">
        <v>139</v>
      </c>
    </row>
    <row r="44" spans="1:2" ht="15" customHeight="1" x14ac:dyDescent="0.2">
      <c r="A44" s="119"/>
      <c r="B44" s="29" t="s">
        <v>142</v>
      </c>
    </row>
    <row r="45" spans="1:2" ht="15" customHeight="1" x14ac:dyDescent="0.2">
      <c r="A45" s="119"/>
      <c r="B45" s="33" t="s">
        <v>182</v>
      </c>
    </row>
    <row r="46" spans="1:2" ht="15" customHeight="1" x14ac:dyDescent="0.2">
      <c r="A46" s="119"/>
      <c r="B46" s="29" t="s">
        <v>183</v>
      </c>
    </row>
    <row r="47" spans="1:2" ht="15" customHeight="1" x14ac:dyDescent="0.2">
      <c r="A47" s="119"/>
      <c r="B47" s="29" t="s">
        <v>141</v>
      </c>
    </row>
    <row r="48" spans="1:2" ht="15" customHeight="1" x14ac:dyDescent="0.2">
      <c r="A48" s="119"/>
      <c r="B48" s="29" t="s">
        <v>140</v>
      </c>
    </row>
    <row r="49" spans="1:2" x14ac:dyDescent="0.2">
      <c r="A49" s="119"/>
    </row>
    <row r="50" spans="1:2" ht="25.5" customHeight="1" x14ac:dyDescent="0.2">
      <c r="A50" s="121" t="s">
        <v>15</v>
      </c>
      <c r="B50" s="27" t="s">
        <v>162</v>
      </c>
    </row>
    <row r="51" spans="1:2" x14ac:dyDescent="0.2">
      <c r="A51" s="119"/>
    </row>
    <row r="52" spans="1:2" ht="15" customHeight="1" x14ac:dyDescent="0.2">
      <c r="A52" s="121" t="s">
        <v>17</v>
      </c>
      <c r="B52" s="29" t="s">
        <v>63</v>
      </c>
    </row>
    <row r="53" spans="1:2" x14ac:dyDescent="0.2">
      <c r="A53" s="119"/>
    </row>
    <row r="54" spans="1:2" ht="15" customHeight="1" x14ac:dyDescent="0.2">
      <c r="A54" s="121" t="s">
        <v>18</v>
      </c>
      <c r="B54" s="30" t="s">
        <v>64</v>
      </c>
    </row>
    <row r="55" spans="1:2" ht="15" customHeight="1" x14ac:dyDescent="0.2">
      <c r="A55" s="119"/>
      <c r="B55" s="30" t="s">
        <v>65</v>
      </c>
    </row>
    <row r="56" spans="1:2" ht="15" customHeight="1" x14ac:dyDescent="0.2">
      <c r="A56" s="119"/>
      <c r="B56" s="30" t="s">
        <v>66</v>
      </c>
    </row>
    <row r="57" spans="1:2" ht="15" customHeight="1" x14ac:dyDescent="0.2">
      <c r="A57" s="119"/>
      <c r="B57" s="30" t="s">
        <v>67</v>
      </c>
    </row>
    <row r="58" spans="1:2" ht="15" customHeight="1" x14ac:dyDescent="0.2">
      <c r="A58" s="119"/>
      <c r="B58" s="30" t="s">
        <v>68</v>
      </c>
    </row>
    <row r="59" spans="1:2" x14ac:dyDescent="0.2">
      <c r="A59" s="119"/>
    </row>
    <row r="60" spans="1:2" ht="15" customHeight="1" x14ac:dyDescent="0.2">
      <c r="A60" s="121" t="s">
        <v>20</v>
      </c>
      <c r="B60" s="23" t="s">
        <v>69</v>
      </c>
    </row>
    <row r="61" spans="1:2" x14ac:dyDescent="0.2">
      <c r="A61" s="119"/>
      <c r="B61" s="23"/>
    </row>
    <row r="62" spans="1:2" ht="15" customHeight="1" x14ac:dyDescent="0.2">
      <c r="A62" s="121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0"/>
  <sheetViews>
    <sheetView topLeftCell="A82" zoomScale="120" zoomScaleNormal="120" workbookViewId="0">
      <selection activeCell="E211" sqref="E211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7" t="str">
        <f>ESF!A1</f>
        <v>FIDEICOMISO DE OBRAS POR COOPERACIÓN</v>
      </c>
      <c r="B1" s="137"/>
      <c r="C1" s="137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37" t="s">
        <v>297</v>
      </c>
      <c r="B2" s="137"/>
      <c r="C2" s="137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37" t="str">
        <f>ESF!A3</f>
        <v>Correspondiente del 01 de enero  al 31 de  diciembre del 2020</v>
      </c>
      <c r="B3" s="137"/>
      <c r="C3" s="137"/>
      <c r="D3" s="37" t="s">
        <v>189</v>
      </c>
      <c r="E3" s="48">
        <f>'Notas a los Edos Financieros'!D3</f>
        <v>4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f>+C46</f>
        <v>11451511.76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11451511.76</v>
      </c>
      <c r="D46" s="71"/>
      <c r="E46" s="69"/>
    </row>
    <row r="47" spans="1:5" x14ac:dyDescent="0.2">
      <c r="A47" s="70">
        <v>4171</v>
      </c>
      <c r="B47" s="71" t="s">
        <v>505</v>
      </c>
      <c r="C47" s="43">
        <v>0</v>
      </c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11451511.76</v>
      </c>
      <c r="D49" s="71" t="s">
        <v>635</v>
      </c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2397792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43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2397792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2397792</v>
      </c>
      <c r="D66" s="71" t="s">
        <v>636</v>
      </c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f>+C74</f>
        <v>2543407.3199999998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2543407.3199999998</v>
      </c>
      <c r="D74" s="71"/>
      <c r="E74" s="71"/>
    </row>
    <row r="75" spans="1:5" x14ac:dyDescent="0.2">
      <c r="A75" s="73">
        <v>4311</v>
      </c>
      <c r="B75" s="71" t="s">
        <v>518</v>
      </c>
      <c r="C75" s="74"/>
      <c r="D75" s="71"/>
      <c r="E75" s="71"/>
    </row>
    <row r="76" spans="1:5" x14ac:dyDescent="0.2">
      <c r="A76" s="73">
        <v>4319</v>
      </c>
      <c r="B76" s="71" t="s">
        <v>338</v>
      </c>
      <c r="C76" s="74">
        <v>2543407.3199999998</v>
      </c>
      <c r="D76" s="71" t="s">
        <v>637</v>
      </c>
      <c r="E76" s="71"/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v>13842923</v>
      </c>
      <c r="D98" s="75">
        <f>C98/C98</f>
        <v>1</v>
      </c>
      <c r="E98" s="71"/>
    </row>
    <row r="99" spans="1:5" x14ac:dyDescent="0.2">
      <c r="A99" s="73">
        <v>5100</v>
      </c>
      <c r="B99" s="71" t="s">
        <v>354</v>
      </c>
      <c r="C99" s="74">
        <v>1871367.38</v>
      </c>
      <c r="D99" s="75">
        <f>C99/$C$98</f>
        <v>0.13518585489495244</v>
      </c>
      <c r="E99" s="71"/>
    </row>
    <row r="100" spans="1:5" x14ac:dyDescent="0.2">
      <c r="A100" s="73">
        <v>5110</v>
      </c>
      <c r="B100" s="71" t="s">
        <v>355</v>
      </c>
      <c r="C100" s="74">
        <v>0</v>
      </c>
      <c r="D100" s="75">
        <f t="shared" ref="D100:D163" si="0">C100/$C$98</f>
        <v>0</v>
      </c>
      <c r="E100" s="71"/>
    </row>
    <row r="101" spans="1:5" x14ac:dyDescent="0.2">
      <c r="A101" s="73">
        <v>5111</v>
      </c>
      <c r="B101" s="71" t="s">
        <v>356</v>
      </c>
      <c r="C101" s="74">
        <v>0</v>
      </c>
      <c r="D101" s="75">
        <f t="shared" si="0"/>
        <v>0</v>
      </c>
      <c r="E101" s="71"/>
    </row>
    <row r="102" spans="1:5" x14ac:dyDescent="0.2">
      <c r="A102" s="73">
        <v>5112</v>
      </c>
      <c r="B102" s="71" t="s">
        <v>357</v>
      </c>
      <c r="C102" s="74">
        <v>0</v>
      </c>
      <c r="D102" s="75">
        <f t="shared" si="0"/>
        <v>0</v>
      </c>
      <c r="E102" s="71"/>
    </row>
    <row r="103" spans="1:5" x14ac:dyDescent="0.2">
      <c r="A103" s="73">
        <v>5113</v>
      </c>
      <c r="B103" s="71" t="s">
        <v>358</v>
      </c>
      <c r="C103" s="74">
        <v>0</v>
      </c>
      <c r="D103" s="75">
        <f t="shared" si="0"/>
        <v>0</v>
      </c>
      <c r="E103" s="71"/>
    </row>
    <row r="104" spans="1:5" x14ac:dyDescent="0.2">
      <c r="A104" s="73">
        <v>5114</v>
      </c>
      <c r="B104" s="71" t="s">
        <v>359</v>
      </c>
      <c r="C104" s="74">
        <v>0</v>
      </c>
      <c r="D104" s="75">
        <f t="shared" si="0"/>
        <v>0</v>
      </c>
      <c r="E104" s="71"/>
    </row>
    <row r="105" spans="1:5" x14ac:dyDescent="0.2">
      <c r="A105" s="73">
        <v>5115</v>
      </c>
      <c r="B105" s="71" t="s">
        <v>360</v>
      </c>
      <c r="C105" s="74">
        <v>0</v>
      </c>
      <c r="D105" s="75">
        <f t="shared" si="0"/>
        <v>0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362</v>
      </c>
      <c r="C107" s="74">
        <v>513069.02</v>
      </c>
      <c r="D107" s="75">
        <f t="shared" si="0"/>
        <v>3.7063633164758629E-2</v>
      </c>
      <c r="E107" s="71"/>
    </row>
    <row r="108" spans="1:5" x14ac:dyDescent="0.2">
      <c r="A108" s="73">
        <v>5121</v>
      </c>
      <c r="B108" s="71" t="s">
        <v>363</v>
      </c>
      <c r="C108" s="74">
        <v>138218.07999999999</v>
      </c>
      <c r="D108" s="75">
        <f t="shared" si="0"/>
        <v>9.9847467185940411E-3</v>
      </c>
      <c r="E108" s="71"/>
    </row>
    <row r="109" spans="1:5" x14ac:dyDescent="0.2">
      <c r="A109" s="73">
        <v>5122</v>
      </c>
      <c r="B109" s="71" t="s">
        <v>364</v>
      </c>
      <c r="C109" s="74">
        <v>3327.6</v>
      </c>
      <c r="D109" s="75">
        <f t="shared" si="0"/>
        <v>2.4038275731216592E-4</v>
      </c>
      <c r="E109" s="71"/>
    </row>
    <row r="110" spans="1:5" x14ac:dyDescent="0.2">
      <c r="A110" s="73">
        <v>5123</v>
      </c>
      <c r="B110" s="71" t="s">
        <v>365</v>
      </c>
      <c r="C110" s="74"/>
      <c r="D110" s="75">
        <f t="shared" si="0"/>
        <v>0</v>
      </c>
      <c r="E110" s="71"/>
    </row>
    <row r="111" spans="1:5" x14ac:dyDescent="0.2">
      <c r="A111" s="73">
        <v>5124</v>
      </c>
      <c r="B111" s="71" t="s">
        <v>366</v>
      </c>
      <c r="C111" s="74">
        <v>46063.23</v>
      </c>
      <c r="D111" s="75">
        <f t="shared" si="0"/>
        <v>3.3275652837193421E-3</v>
      </c>
      <c r="E111" s="71"/>
    </row>
    <row r="112" spans="1:5" x14ac:dyDescent="0.2">
      <c r="A112" s="73">
        <v>5125</v>
      </c>
      <c r="B112" s="71" t="s">
        <v>367</v>
      </c>
      <c r="C112" s="74">
        <v>2436</v>
      </c>
      <c r="D112" s="75">
        <f t="shared" si="0"/>
        <v>1.7597439500313626E-4</v>
      </c>
      <c r="E112" s="71"/>
    </row>
    <row r="113" spans="1:5" x14ac:dyDescent="0.2">
      <c r="A113" s="73">
        <v>5126</v>
      </c>
      <c r="B113" s="71" t="s">
        <v>368</v>
      </c>
      <c r="C113" s="74">
        <v>164215.6</v>
      </c>
      <c r="D113" s="75">
        <f t="shared" si="0"/>
        <v>1.1862783604300913E-2</v>
      </c>
      <c r="E113" s="71"/>
    </row>
    <row r="114" spans="1:5" x14ac:dyDescent="0.2">
      <c r="A114" s="73">
        <v>5127</v>
      </c>
      <c r="B114" s="71" t="s">
        <v>369</v>
      </c>
      <c r="C114" s="74">
        <v>17397.91</v>
      </c>
      <c r="D114" s="75">
        <f t="shared" si="0"/>
        <v>1.2568089846342423E-3</v>
      </c>
      <c r="E114" s="71"/>
    </row>
    <row r="115" spans="1:5" x14ac:dyDescent="0.2">
      <c r="A115" s="73">
        <v>5128</v>
      </c>
      <c r="B115" s="71" t="s">
        <v>370</v>
      </c>
      <c r="C115" s="74"/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141410.6</v>
      </c>
      <c r="D116" s="75">
        <f t="shared" si="0"/>
        <v>1.0215371421194787E-2</v>
      </c>
      <c r="E116" s="71"/>
    </row>
    <row r="117" spans="1:5" x14ac:dyDescent="0.2">
      <c r="A117" s="73">
        <v>5130</v>
      </c>
      <c r="B117" s="71" t="s">
        <v>372</v>
      </c>
      <c r="C117" s="74">
        <v>1358298.36</v>
      </c>
      <c r="D117" s="75">
        <f t="shared" si="0"/>
        <v>9.8122221730193845E-2</v>
      </c>
      <c r="E117" s="71"/>
    </row>
    <row r="118" spans="1:5" x14ac:dyDescent="0.2">
      <c r="A118" s="73">
        <v>5131</v>
      </c>
      <c r="B118" s="71" t="s">
        <v>373</v>
      </c>
      <c r="C118" s="74">
        <v>386376.45</v>
      </c>
      <c r="D118" s="75">
        <f t="shared" si="0"/>
        <v>2.7911478666752681E-2</v>
      </c>
      <c r="E118" s="71"/>
    </row>
    <row r="119" spans="1:5" x14ac:dyDescent="0.2">
      <c r="A119" s="73">
        <v>5132</v>
      </c>
      <c r="B119" s="71" t="s">
        <v>374</v>
      </c>
      <c r="C119" s="74"/>
      <c r="D119" s="75">
        <f t="shared" si="0"/>
        <v>0</v>
      </c>
      <c r="E119" s="71"/>
    </row>
    <row r="120" spans="1:5" x14ac:dyDescent="0.2">
      <c r="A120" s="73">
        <v>5133</v>
      </c>
      <c r="B120" s="71" t="s">
        <v>375</v>
      </c>
      <c r="C120" s="74">
        <v>62097.58</v>
      </c>
      <c r="D120" s="75">
        <f t="shared" si="0"/>
        <v>4.4858719505988728E-3</v>
      </c>
      <c r="E120" s="71"/>
    </row>
    <row r="121" spans="1:5" x14ac:dyDescent="0.2">
      <c r="A121" s="73">
        <v>5134</v>
      </c>
      <c r="B121" s="71" t="s">
        <v>376</v>
      </c>
      <c r="C121" s="74">
        <v>214782.13</v>
      </c>
      <c r="D121" s="75">
        <f t="shared" si="0"/>
        <v>1.5515663129817309E-2</v>
      </c>
      <c r="E121" s="71"/>
    </row>
    <row r="122" spans="1:5" x14ac:dyDescent="0.2">
      <c r="A122" s="73">
        <v>5135</v>
      </c>
      <c r="B122" s="71" t="s">
        <v>377</v>
      </c>
      <c r="C122" s="74">
        <v>206968.62</v>
      </c>
      <c r="D122" s="75">
        <f t="shared" si="0"/>
        <v>1.4951222368281612E-2</v>
      </c>
      <c r="E122" s="71"/>
    </row>
    <row r="123" spans="1:5" x14ac:dyDescent="0.2">
      <c r="A123" s="73">
        <v>5136</v>
      </c>
      <c r="B123" s="71" t="s">
        <v>378</v>
      </c>
      <c r="C123" s="74">
        <v>467834.99</v>
      </c>
      <c r="D123" s="75">
        <f t="shared" si="0"/>
        <v>3.3795968524855627E-2</v>
      </c>
      <c r="E123" s="71"/>
    </row>
    <row r="124" spans="1:5" x14ac:dyDescent="0.2">
      <c r="A124" s="73">
        <v>5137</v>
      </c>
      <c r="B124" s="71" t="s">
        <v>379</v>
      </c>
      <c r="C124" s="74">
        <v>6678.21</v>
      </c>
      <c r="D124" s="75">
        <f t="shared" si="0"/>
        <v>4.8242773581851176E-4</v>
      </c>
      <c r="E124" s="71"/>
    </row>
    <row r="125" spans="1:5" x14ac:dyDescent="0.2">
      <c r="A125" s="73">
        <v>5138</v>
      </c>
      <c r="B125" s="71" t="s">
        <v>380</v>
      </c>
      <c r="C125" s="74">
        <v>9443.35</v>
      </c>
      <c r="D125" s="75">
        <f t="shared" si="0"/>
        <v>6.8217890108902585E-4</v>
      </c>
      <c r="E125" s="71"/>
    </row>
    <row r="126" spans="1:5" x14ac:dyDescent="0.2">
      <c r="A126" s="73">
        <v>5139</v>
      </c>
      <c r="B126" s="71" t="s">
        <v>381</v>
      </c>
      <c r="C126" s="74">
        <v>4117.03</v>
      </c>
      <c r="D126" s="75">
        <f t="shared" si="0"/>
        <v>2.9741045298019785E-4</v>
      </c>
      <c r="E126" s="71"/>
    </row>
    <row r="127" spans="1:5" x14ac:dyDescent="0.2">
      <c r="A127" s="73">
        <v>5200</v>
      </c>
      <c r="B127" s="71" t="s">
        <v>382</v>
      </c>
      <c r="C127" s="74">
        <v>11582506.300000001</v>
      </c>
      <c r="D127" s="75">
        <f t="shared" si="0"/>
        <v>0.83670958077278912</v>
      </c>
      <c r="E127" s="71"/>
    </row>
    <row r="128" spans="1:5" x14ac:dyDescent="0.2">
      <c r="A128" s="73">
        <v>5210</v>
      </c>
      <c r="B128" s="71" t="s">
        <v>383</v>
      </c>
      <c r="C128" s="74"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v>11534570.310000001</v>
      </c>
      <c r="D131" s="75">
        <f t="shared" si="0"/>
        <v>0.83324672903258945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0"/>
        <v>0</v>
      </c>
      <c r="E132" s="71"/>
    </row>
    <row r="133" spans="1:5" x14ac:dyDescent="0.2">
      <c r="A133" s="73">
        <v>5222</v>
      </c>
      <c r="B133" s="71" t="s">
        <v>388</v>
      </c>
      <c r="C133" s="74">
        <v>11534570.310000001</v>
      </c>
      <c r="D133" s="75">
        <f t="shared" si="0"/>
        <v>0.83324672903258945</v>
      </c>
      <c r="E133" s="71"/>
    </row>
    <row r="134" spans="1:5" x14ac:dyDescent="0.2">
      <c r="A134" s="73">
        <v>5230</v>
      </c>
      <c r="B134" s="71" t="s">
        <v>333</v>
      </c>
      <c r="C134" s="74">
        <v>0</v>
      </c>
      <c r="D134" s="75">
        <f t="shared" si="0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0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0"/>
        <v>0</v>
      </c>
      <c r="E136" s="71"/>
    </row>
    <row r="137" spans="1:5" x14ac:dyDescent="0.2">
      <c r="A137" s="73">
        <v>5240</v>
      </c>
      <c r="B137" s="71" t="s">
        <v>334</v>
      </c>
      <c r="C137" s="74">
        <v>47935.99</v>
      </c>
      <c r="D137" s="75">
        <f t="shared" si="0"/>
        <v>3.462851740199667E-3</v>
      </c>
      <c r="E137" s="71"/>
    </row>
    <row r="138" spans="1:5" x14ac:dyDescent="0.2">
      <c r="A138" s="73">
        <v>5241</v>
      </c>
      <c r="B138" s="71" t="s">
        <v>391</v>
      </c>
      <c r="C138" s="74">
        <v>47935.99</v>
      </c>
      <c r="D138" s="75">
        <f t="shared" si="0"/>
        <v>3.462851740199667E-3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0"/>
        <v>0</v>
      </c>
      <c r="E139" s="71"/>
    </row>
    <row r="140" spans="1:5" x14ac:dyDescent="0.2">
      <c r="A140" s="73">
        <v>5243</v>
      </c>
      <c r="B140" s="71" t="s">
        <v>393</v>
      </c>
      <c r="C140" s="74">
        <v>0</v>
      </c>
      <c r="D140" s="75">
        <f t="shared" si="0"/>
        <v>0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0"/>
        <v>0</v>
      </c>
      <c r="E141" s="71"/>
    </row>
    <row r="142" spans="1:5" x14ac:dyDescent="0.2">
      <c r="A142" s="73">
        <v>5250</v>
      </c>
      <c r="B142" s="71" t="s">
        <v>335</v>
      </c>
      <c r="C142" s="74">
        <v>0</v>
      </c>
      <c r="D142" s="75">
        <f t="shared" si="0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0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0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0"/>
        <v>0</v>
      </c>
      <c r="E145" s="71"/>
    </row>
    <row r="146" spans="1:5" x14ac:dyDescent="0.2">
      <c r="A146" s="73">
        <v>5260</v>
      </c>
      <c r="B146" s="71" t="s">
        <v>398</v>
      </c>
      <c r="C146" s="74">
        <v>0</v>
      </c>
      <c r="D146" s="75">
        <f t="shared" si="0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0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0"/>
        <v>0</v>
      </c>
      <c r="E148" s="71"/>
    </row>
    <row r="149" spans="1:5" x14ac:dyDescent="0.2">
      <c r="A149" s="73">
        <v>5270</v>
      </c>
      <c r="B149" s="71" t="s">
        <v>401</v>
      </c>
      <c r="C149" s="74">
        <v>0</v>
      </c>
      <c r="D149" s="75">
        <f t="shared" si="0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0"/>
        <v>0</v>
      </c>
      <c r="E150" s="71"/>
    </row>
    <row r="151" spans="1:5" x14ac:dyDescent="0.2">
      <c r="A151" s="73">
        <v>5280</v>
      </c>
      <c r="B151" s="71" t="s">
        <v>403</v>
      </c>
      <c r="C151" s="74">
        <v>0</v>
      </c>
      <c r="D151" s="75">
        <f t="shared" si="0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0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0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0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0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0"/>
        <v>0</v>
      </c>
      <c r="E156" s="71"/>
    </row>
    <row r="157" spans="1:5" x14ac:dyDescent="0.2">
      <c r="A157" s="73">
        <v>5290</v>
      </c>
      <c r="B157" s="71" t="s">
        <v>409</v>
      </c>
      <c r="C157" s="74">
        <v>0</v>
      </c>
      <c r="D157" s="75">
        <f t="shared" si="0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0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0"/>
        <v>0</v>
      </c>
      <c r="E159" s="71"/>
    </row>
    <row r="160" spans="1:5" x14ac:dyDescent="0.2">
      <c r="A160" s="73">
        <v>5300</v>
      </c>
      <c r="B160" s="71" t="s">
        <v>412</v>
      </c>
      <c r="C160" s="74">
        <v>0</v>
      </c>
      <c r="D160" s="75">
        <f t="shared" si="0"/>
        <v>0</v>
      </c>
      <c r="E160" s="71"/>
    </row>
    <row r="161" spans="1:5" x14ac:dyDescent="0.2">
      <c r="A161" s="73">
        <v>5310</v>
      </c>
      <c r="B161" s="71" t="s">
        <v>328</v>
      </c>
      <c r="C161" s="74">
        <v>0</v>
      </c>
      <c r="D161" s="75">
        <f t="shared" si="0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0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si="0"/>
        <v>0</v>
      </c>
      <c r="E163" s="71"/>
    </row>
    <row r="164" spans="1:5" x14ac:dyDescent="0.2">
      <c r="A164" s="73">
        <v>5320</v>
      </c>
      <c r="B164" s="71" t="s">
        <v>329</v>
      </c>
      <c r="C164" s="74">
        <v>0</v>
      </c>
      <c r="D164" s="75">
        <f t="shared" ref="D164:D220" si="1">C164/$C$98</f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1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1"/>
        <v>0</v>
      </c>
      <c r="E166" s="71"/>
    </row>
    <row r="167" spans="1:5" x14ac:dyDescent="0.2">
      <c r="A167" s="73">
        <v>5330</v>
      </c>
      <c r="B167" s="71" t="s">
        <v>330</v>
      </c>
      <c r="C167" s="74">
        <v>0</v>
      </c>
      <c r="D167" s="75">
        <f t="shared" si="1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1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1"/>
        <v>0</v>
      </c>
      <c r="E169" s="71"/>
    </row>
    <row r="170" spans="1:5" x14ac:dyDescent="0.2">
      <c r="A170" s="73">
        <v>5400</v>
      </c>
      <c r="B170" s="71" t="s">
        <v>419</v>
      </c>
      <c r="C170" s="74">
        <v>0</v>
      </c>
      <c r="D170" s="75">
        <f t="shared" si="1"/>
        <v>0</v>
      </c>
      <c r="E170" s="71"/>
    </row>
    <row r="171" spans="1:5" x14ac:dyDescent="0.2">
      <c r="A171" s="73">
        <v>5410</v>
      </c>
      <c r="B171" s="71" t="s">
        <v>420</v>
      </c>
      <c r="C171" s="74">
        <v>0</v>
      </c>
      <c r="D171" s="75">
        <f t="shared" si="1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1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1"/>
        <v>0</v>
      </c>
      <c r="E173" s="71"/>
    </row>
    <row r="174" spans="1:5" x14ac:dyDescent="0.2">
      <c r="A174" s="73">
        <v>5420</v>
      </c>
      <c r="B174" s="71" t="s">
        <v>423</v>
      </c>
      <c r="C174" s="74">
        <v>0</v>
      </c>
      <c r="D174" s="75">
        <f t="shared" si="1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1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1"/>
        <v>0</v>
      </c>
      <c r="E176" s="71"/>
    </row>
    <row r="177" spans="1:5" x14ac:dyDescent="0.2">
      <c r="A177" s="73">
        <v>5430</v>
      </c>
      <c r="B177" s="71" t="s">
        <v>426</v>
      </c>
      <c r="C177" s="74">
        <v>0</v>
      </c>
      <c r="D177" s="75">
        <f t="shared" si="1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1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1"/>
        <v>0</v>
      </c>
      <c r="E179" s="71"/>
    </row>
    <row r="180" spans="1:5" x14ac:dyDescent="0.2">
      <c r="A180" s="73">
        <v>5440</v>
      </c>
      <c r="B180" s="71" t="s">
        <v>429</v>
      </c>
      <c r="C180" s="74">
        <v>0</v>
      </c>
      <c r="D180" s="75">
        <f t="shared" si="1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1"/>
        <v>0</v>
      </c>
      <c r="E181" s="71"/>
    </row>
    <row r="182" spans="1:5" x14ac:dyDescent="0.2">
      <c r="A182" s="73">
        <v>5450</v>
      </c>
      <c r="B182" s="71" t="s">
        <v>430</v>
      </c>
      <c r="C182" s="74">
        <v>0</v>
      </c>
      <c r="D182" s="75">
        <f t="shared" si="1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1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1"/>
        <v>0</v>
      </c>
      <c r="E184" s="71"/>
    </row>
    <row r="185" spans="1:5" x14ac:dyDescent="0.2">
      <c r="A185" s="73">
        <v>5500</v>
      </c>
      <c r="B185" s="71" t="s">
        <v>433</v>
      </c>
      <c r="C185" s="74">
        <f>+C186</f>
        <v>389049.32</v>
      </c>
      <c r="D185" s="75">
        <f t="shared" si="1"/>
        <v>2.8104564332258442E-2</v>
      </c>
      <c r="E185" s="71"/>
    </row>
    <row r="186" spans="1:5" x14ac:dyDescent="0.2">
      <c r="A186" s="73">
        <v>5510</v>
      </c>
      <c r="B186" s="71" t="s">
        <v>434</v>
      </c>
      <c r="C186" s="74">
        <f>+C191+C193</f>
        <v>389049.32</v>
      </c>
      <c r="D186" s="75">
        <f t="shared" si="1"/>
        <v>2.8104564332258442E-2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1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1"/>
        <v>0</v>
      </c>
      <c r="E188" s="71"/>
    </row>
    <row r="189" spans="1:5" x14ac:dyDescent="0.2">
      <c r="A189" s="73">
        <v>5513</v>
      </c>
      <c r="B189" s="71" t="s">
        <v>437</v>
      </c>
      <c r="C189" s="74">
        <v>0</v>
      </c>
      <c r="D189" s="75">
        <f t="shared" si="1"/>
        <v>0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1"/>
        <v>0</v>
      </c>
      <c r="E190" s="71"/>
    </row>
    <row r="191" spans="1:5" x14ac:dyDescent="0.2">
      <c r="A191" s="73">
        <v>5515</v>
      </c>
      <c r="B191" s="71" t="s">
        <v>439</v>
      </c>
      <c r="C191" s="74">
        <v>358885.28</v>
      </c>
      <c r="D191" s="75">
        <f>+C191/C98</f>
        <v>2.5925541881580937E-2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1"/>
        <v>0</v>
      </c>
      <c r="E192" s="71"/>
    </row>
    <row r="193" spans="1:5" x14ac:dyDescent="0.2">
      <c r="A193" s="73">
        <v>5517</v>
      </c>
      <c r="B193" s="71" t="s">
        <v>441</v>
      </c>
      <c r="C193" s="74">
        <v>30164.04</v>
      </c>
      <c r="D193" s="75">
        <f>+C193/C98</f>
        <v>2.1790224506775049E-3</v>
      </c>
      <c r="E193" s="71"/>
    </row>
    <row r="194" spans="1:5" x14ac:dyDescent="0.2">
      <c r="A194" s="73">
        <v>5518</v>
      </c>
      <c r="B194" s="71" t="s">
        <v>81</v>
      </c>
      <c r="C194" s="74">
        <v>0</v>
      </c>
      <c r="D194" s="75">
        <f t="shared" si="1"/>
        <v>0</v>
      </c>
      <c r="E194" s="71"/>
    </row>
    <row r="195" spans="1:5" x14ac:dyDescent="0.2">
      <c r="A195" s="73">
        <v>5520</v>
      </c>
      <c r="B195" s="71" t="s">
        <v>80</v>
      </c>
      <c r="C195" s="74">
        <v>0</v>
      </c>
      <c r="D195" s="75">
        <f t="shared" si="1"/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1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1"/>
        <v>0</v>
      </c>
      <c r="E197" s="71"/>
    </row>
    <row r="198" spans="1:5" x14ac:dyDescent="0.2">
      <c r="A198" s="73">
        <v>5530</v>
      </c>
      <c r="B198" s="71" t="s">
        <v>444</v>
      </c>
      <c r="C198" s="74">
        <v>0</v>
      </c>
      <c r="D198" s="75">
        <f t="shared" si="1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1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1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1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1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1"/>
        <v>0</v>
      </c>
      <c r="E203" s="71"/>
    </row>
    <row r="204" spans="1:5" x14ac:dyDescent="0.2">
      <c r="A204" s="73">
        <v>5540</v>
      </c>
      <c r="B204" s="71" t="s">
        <v>450</v>
      </c>
      <c r="C204" s="74">
        <v>0</v>
      </c>
      <c r="D204" s="75">
        <f t="shared" si="1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1"/>
        <v>0</v>
      </c>
      <c r="E205" s="71"/>
    </row>
    <row r="206" spans="1:5" x14ac:dyDescent="0.2">
      <c r="A206" s="73">
        <v>5550</v>
      </c>
      <c r="B206" s="71" t="s">
        <v>451</v>
      </c>
      <c r="C206" s="74">
        <v>0</v>
      </c>
      <c r="D206" s="75">
        <f t="shared" si="1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1"/>
        <v>0</v>
      </c>
      <c r="E207" s="71"/>
    </row>
    <row r="208" spans="1:5" x14ac:dyDescent="0.2">
      <c r="A208" s="73">
        <v>5590</v>
      </c>
      <c r="B208" s="71" t="s">
        <v>452</v>
      </c>
      <c r="C208" s="74">
        <v>0</v>
      </c>
      <c r="D208" s="75">
        <f t="shared" si="1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1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1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1"/>
        <v>0</v>
      </c>
      <c r="E211" s="71"/>
    </row>
    <row r="212" spans="1:5" x14ac:dyDescent="0.2">
      <c r="A212" s="73">
        <v>5594</v>
      </c>
      <c r="B212" s="71" t="s">
        <v>521</v>
      </c>
      <c r="C212" s="74">
        <v>0</v>
      </c>
      <c r="D212" s="75">
        <f t="shared" si="1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1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1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1"/>
        <v>0</v>
      </c>
      <c r="E215" s="71"/>
    </row>
    <row r="216" spans="1:5" x14ac:dyDescent="0.2">
      <c r="A216" s="73">
        <v>5598</v>
      </c>
      <c r="B216" s="71" t="s">
        <v>522</v>
      </c>
      <c r="C216" s="74">
        <v>0</v>
      </c>
      <c r="D216" s="75">
        <f t="shared" si="1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1"/>
        <v>0</v>
      </c>
      <c r="E217" s="71"/>
    </row>
    <row r="218" spans="1:5" x14ac:dyDescent="0.2">
      <c r="A218" s="73">
        <v>5600</v>
      </c>
      <c r="B218" s="71" t="s">
        <v>79</v>
      </c>
      <c r="C218" s="74">
        <v>0</v>
      </c>
      <c r="D218" s="75">
        <f t="shared" si="1"/>
        <v>0</v>
      </c>
      <c r="E218" s="71"/>
    </row>
    <row r="219" spans="1:5" x14ac:dyDescent="0.2">
      <c r="A219" s="73">
        <v>5610</v>
      </c>
      <c r="B219" s="71" t="s">
        <v>460</v>
      </c>
      <c r="C219" s="74">
        <v>0</v>
      </c>
      <c r="D219" s="75">
        <f t="shared" si="1"/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f t="shared" si="1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9" fitToHeight="3" orientation="landscape" r:id="rId1"/>
  <ignoredErrors>
    <ignoredError sqref="D193 D19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8" t="s">
        <v>580</v>
      </c>
      <c r="B4" s="29" t="s">
        <v>78</v>
      </c>
    </row>
    <row r="5" spans="1:2" ht="14.1" customHeight="1" x14ac:dyDescent="0.2">
      <c r="A5" s="119"/>
      <c r="B5" s="29" t="s">
        <v>51</v>
      </c>
    </row>
    <row r="6" spans="1:2" ht="14.1" customHeight="1" x14ac:dyDescent="0.2">
      <c r="A6" s="119"/>
      <c r="B6" s="29" t="s">
        <v>148</v>
      </c>
    </row>
    <row r="7" spans="1:2" ht="14.1" customHeight="1" x14ac:dyDescent="0.2">
      <c r="A7" s="119"/>
      <c r="B7" s="29" t="s">
        <v>63</v>
      </c>
    </row>
    <row r="8" spans="1:2" x14ac:dyDescent="0.2">
      <c r="A8" s="119"/>
    </row>
    <row r="9" spans="1:2" x14ac:dyDescent="0.2">
      <c r="A9" s="118" t="s">
        <v>581</v>
      </c>
      <c r="B9" s="27" t="s">
        <v>150</v>
      </c>
    </row>
    <row r="10" spans="1:2" ht="15" customHeight="1" x14ac:dyDescent="0.2">
      <c r="A10" s="119"/>
      <c r="B10" s="35" t="s">
        <v>63</v>
      </c>
    </row>
    <row r="11" spans="1:2" x14ac:dyDescent="0.2">
      <c r="A11" s="119"/>
    </row>
    <row r="12" spans="1:2" x14ac:dyDescent="0.2">
      <c r="A12" s="118" t="s">
        <v>582</v>
      </c>
      <c r="B12" s="27" t="s">
        <v>150</v>
      </c>
    </row>
    <row r="13" spans="1:2" ht="22.5" x14ac:dyDescent="0.2">
      <c r="A13" s="119"/>
      <c r="B13" s="27" t="s">
        <v>70</v>
      </c>
    </row>
    <row r="14" spans="1:2" x14ac:dyDescent="0.2">
      <c r="A14" s="119"/>
      <c r="B14" s="35" t="s">
        <v>63</v>
      </c>
    </row>
    <row r="15" spans="1:2" x14ac:dyDescent="0.2">
      <c r="A15" s="119"/>
    </row>
    <row r="16" spans="1:2" x14ac:dyDescent="0.2">
      <c r="A16" s="119"/>
    </row>
    <row r="17" spans="1:2" ht="15" customHeight="1" x14ac:dyDescent="0.2">
      <c r="A17" s="118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zoomScale="140" zoomScaleNormal="140" workbookViewId="0">
      <selection activeCell="F23" sqref="F23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42" t="str">
        <f>ESF!A1</f>
        <v>FIDEICOMISO DE OBRAS POR COOPERACIÓN</v>
      </c>
      <c r="B1" s="142"/>
      <c r="C1" s="142"/>
      <c r="D1" s="50" t="s">
        <v>185</v>
      </c>
      <c r="E1" s="51">
        <f>ESF!H1</f>
        <v>2020</v>
      </c>
    </row>
    <row r="2" spans="1:5" ht="18.95" customHeight="1" x14ac:dyDescent="0.2">
      <c r="A2" s="142" t="s">
        <v>462</v>
      </c>
      <c r="B2" s="142"/>
      <c r="C2" s="142"/>
      <c r="D2" s="50" t="s">
        <v>187</v>
      </c>
      <c r="E2" s="51" t="str">
        <f>ESF!H2</f>
        <v>Trimestral</v>
      </c>
    </row>
    <row r="3" spans="1:5" ht="18.95" customHeight="1" x14ac:dyDescent="0.2">
      <c r="A3" s="142" t="str">
        <f>ESF!A3</f>
        <v>Correspondiente del 01 de enero  al 31 de  diciembre del 2020</v>
      </c>
      <c r="B3" s="142"/>
      <c r="C3" s="142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0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2549788.08</v>
      </c>
      <c r="D14" s="52" t="s">
        <v>638</v>
      </c>
    </row>
    <row r="15" spans="1:5" x14ac:dyDescent="0.2">
      <c r="A15" s="56">
        <v>3220</v>
      </c>
      <c r="B15" s="52" t="s">
        <v>467</v>
      </c>
      <c r="C15" s="57">
        <v>110429004.16</v>
      </c>
      <c r="D15" s="52" t="s">
        <v>638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15" sqref="B15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8" t="s">
        <v>23</v>
      </c>
      <c r="B4" s="29" t="s">
        <v>78</v>
      </c>
    </row>
    <row r="5" spans="1:2" ht="15" customHeight="1" x14ac:dyDescent="0.2">
      <c r="A5" s="118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tabSelected="1" topLeftCell="A22" zoomScale="130" zoomScaleNormal="130" workbookViewId="0">
      <selection activeCell="G51" sqref="G51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42" t="str">
        <f>ESF!A1</f>
        <v>FIDEICOMISO DE OBRAS POR COOPERACIÓN</v>
      </c>
      <c r="B1" s="142"/>
      <c r="C1" s="142"/>
      <c r="D1" s="50" t="s">
        <v>185</v>
      </c>
      <c r="E1" s="51">
        <f>ESF!H1</f>
        <v>2020</v>
      </c>
    </row>
    <row r="2" spans="1:5" s="58" customFormat="1" ht="18.95" customHeight="1" x14ac:dyDescent="0.25">
      <c r="A2" s="142" t="s">
        <v>480</v>
      </c>
      <c r="B2" s="142"/>
      <c r="C2" s="142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42" t="str">
        <f>ESF!A3</f>
        <v>Correspondiente del 01 de enero  al 31 de  diciembre del 2020</v>
      </c>
      <c r="B3" s="142"/>
      <c r="C3" s="142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2500</v>
      </c>
      <c r="D8" s="57">
        <v>2500</v>
      </c>
    </row>
    <row r="9" spans="1:5" x14ac:dyDescent="0.2">
      <c r="A9" s="56">
        <v>1112</v>
      </c>
      <c r="B9" s="52" t="s">
        <v>482</v>
      </c>
      <c r="C9" s="57">
        <v>0</v>
      </c>
      <c r="D9" s="57">
        <v>0</v>
      </c>
    </row>
    <row r="10" spans="1:5" x14ac:dyDescent="0.2">
      <c r="A10" s="56">
        <v>1113</v>
      </c>
      <c r="B10" s="52" t="s">
        <v>483</v>
      </c>
      <c r="C10" s="57">
        <v>0</v>
      </c>
      <c r="D10" s="57">
        <v>0</v>
      </c>
    </row>
    <row r="11" spans="1:5" x14ac:dyDescent="0.2">
      <c r="A11" s="56">
        <v>1114</v>
      </c>
      <c r="B11" s="52" t="s">
        <v>191</v>
      </c>
      <c r="C11" s="57">
        <v>50167964.600000001</v>
      </c>
      <c r="D11" s="57">
        <v>58326018.240000002</v>
      </c>
    </row>
    <row r="12" spans="1:5" x14ac:dyDescent="0.2">
      <c r="A12" s="56">
        <v>1115</v>
      </c>
      <c r="B12" s="52" t="s">
        <v>192</v>
      </c>
      <c r="C12" s="57">
        <v>0</v>
      </c>
      <c r="D12" s="57">
        <v>0</v>
      </c>
    </row>
    <row r="13" spans="1:5" x14ac:dyDescent="0.2">
      <c r="A13" s="56">
        <v>1116</v>
      </c>
      <c r="B13" s="52" t="s">
        <v>484</v>
      </c>
      <c r="C13" s="57">
        <v>0</v>
      </c>
      <c r="D13" s="57">
        <v>0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57">
        <f>+C8+C11</f>
        <v>50170464.600000001</v>
      </c>
      <c r="D15" s="57">
        <v>58328518.240000002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0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x14ac:dyDescent="0.2">
      <c r="A26" s="56">
        <v>1236</v>
      </c>
      <c r="B26" s="52" t="s">
        <v>228</v>
      </c>
      <c r="C26" s="57">
        <v>0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f>+C29</f>
        <v>147320</v>
      </c>
      <c r="D28" s="52">
        <v>0</v>
      </c>
      <c r="E28" s="135">
        <v>61062.400000000001</v>
      </c>
    </row>
    <row r="29" spans="1:5" x14ac:dyDescent="0.2">
      <c r="A29" s="56">
        <v>1241</v>
      </c>
      <c r="B29" s="52" t="s">
        <v>231</v>
      </c>
      <c r="C29" s="57">
        <v>147320</v>
      </c>
      <c r="D29" s="52">
        <v>0</v>
      </c>
      <c r="E29" s="135">
        <f>+E28</f>
        <v>61062.400000000001</v>
      </c>
    </row>
    <row r="30" spans="1: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0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0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0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31" t="s">
        <v>617</v>
      </c>
      <c r="D45" s="131" t="s">
        <v>168</v>
      </c>
    </row>
    <row r="46" spans="1:4" x14ac:dyDescent="0.2">
      <c r="A46" s="63">
        <v>5500</v>
      </c>
      <c r="B46" s="64" t="s">
        <v>433</v>
      </c>
      <c r="C46" s="57">
        <v>332943.51</v>
      </c>
      <c r="D46" s="57">
        <f>+D47</f>
        <v>389049.32</v>
      </c>
    </row>
    <row r="47" spans="1:4" x14ac:dyDescent="0.2">
      <c r="A47" s="56">
        <v>5510</v>
      </c>
      <c r="B47" s="52" t="s">
        <v>434</v>
      </c>
      <c r="C47" s="57">
        <v>332943.51</v>
      </c>
      <c r="D47" s="57">
        <v>389049.32</v>
      </c>
    </row>
    <row r="48" spans="1:4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257404.92</v>
      </c>
      <c r="D52" s="57">
        <v>358885.28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75538.59</v>
      </c>
      <c r="D54" s="57">
        <v>30164.04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="130" zoomScaleNormal="130" zoomScaleSheetLayoutView="120" workbookViewId="0">
      <pane ySplit="1" topLeftCell="A2" activePane="bottomLeft" state="frozen"/>
      <selection activeCell="A14" sqref="A14:B14"/>
      <selection pane="bottomLeft" activeCell="B27" sqref="B27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8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8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8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Memoria!Área_de_impresión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2021-01-15T21:14:04Z</cp:lastPrinted>
  <dcterms:created xsi:type="dcterms:W3CDTF">2012-12-11T20:36:24Z</dcterms:created>
  <dcterms:modified xsi:type="dcterms:W3CDTF">2021-01-15T21:29:35Z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